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Print" sheetId="1" r:id="rId1"/>
    <sheet name="Analysis" sheetId="2" r:id="rId2"/>
    <sheet name="Ingredient" sheetId="3" r:id="rId3"/>
  </sheets>
  <definedNames>
    <definedName name="Z_BEA199A1_83E8_11D4_9E96_444553540000_.wvu.FilterData" localSheetId="2" hidden="1">'Ingredient'!$A$2:$BW$103</definedName>
  </definedNames>
  <calcPr fullCalcOnLoad="1"/>
</workbook>
</file>

<file path=xl/sharedStrings.xml><?xml version="1.0" encoding="utf-8"?>
<sst xmlns="http://schemas.openxmlformats.org/spreadsheetml/2006/main" count="361" uniqueCount="281">
  <si>
    <t>Chemical Analysis</t>
  </si>
  <si>
    <t>Mineral Elements</t>
  </si>
  <si>
    <t>Fat-Soluble Vitamins</t>
  </si>
  <si>
    <t>Water Soluble Vitamins</t>
  </si>
  <si>
    <t>Amino Acids</t>
  </si>
  <si>
    <t>Fatty Acids</t>
  </si>
  <si>
    <t>S#</t>
  </si>
  <si>
    <t>Feed   Ingredient</t>
  </si>
  <si>
    <t>International Feed #</t>
  </si>
  <si>
    <t>DM
(%)</t>
  </si>
  <si>
    <t>QTY</t>
  </si>
  <si>
    <t>ME
(Kcal/Kg)</t>
  </si>
  <si>
    <t>MEn
(Kcal/Kg)</t>
  </si>
  <si>
    <t>TME
(Kcal/Kg)</t>
  </si>
  <si>
    <t>NEp
(Kcal/Kg)</t>
  </si>
  <si>
    <t>CP
(%)</t>
  </si>
  <si>
    <t>CF
(%)</t>
  </si>
  <si>
    <t>EE
(%)</t>
  </si>
  <si>
    <t>Ash
(%)</t>
  </si>
  <si>
    <t>NFE
(%)</t>
  </si>
  <si>
    <t>Ca
(%)</t>
  </si>
  <si>
    <t>Cl
(%)</t>
  </si>
  <si>
    <t>Mg
(%)</t>
  </si>
  <si>
    <t>P
(%)</t>
  </si>
  <si>
    <t>Avi P.
(%)</t>
  </si>
  <si>
    <t>K
(%)</t>
  </si>
  <si>
    <t>Na
(%)</t>
  </si>
  <si>
    <t>S
(%)</t>
  </si>
  <si>
    <t>Co
(Mg/Kg)</t>
  </si>
  <si>
    <t>Cu
(Mg/Kg)</t>
  </si>
  <si>
    <t>I
(Mg/Kg)</t>
  </si>
  <si>
    <t>Fe
(Mg/Kg)</t>
  </si>
  <si>
    <t>Mn
(Mg/Kg)</t>
  </si>
  <si>
    <t>Mo
(Mg/Kg)</t>
  </si>
  <si>
    <t>Se
(Mg/Kg)</t>
  </si>
  <si>
    <t>Zn
(Mg/Kg)</t>
  </si>
  <si>
    <t>Carotene
(Mg/Kg)</t>
  </si>
  <si>
    <t>Vit A
(IU/Kg)</t>
  </si>
  <si>
    <t>Vit D
(IU/Kg)</t>
  </si>
  <si>
    <t>Vit E
(Mg/Kg)</t>
  </si>
  <si>
    <t>Vit K
(Mg/Kg)</t>
  </si>
  <si>
    <t>Vit C
(Mg/Kg)</t>
  </si>
  <si>
    <t>Biotin
(Mg/Kg)</t>
  </si>
  <si>
    <t>Choline
(Mg/Kg)</t>
  </si>
  <si>
    <t>Folacin
(Mg/Kg)</t>
  </si>
  <si>
    <t>Niacin
(Mg/Kg)</t>
  </si>
  <si>
    <t>Pantothin
(Mg/Kg)</t>
  </si>
  <si>
    <t>Riboflavi
(Mg/Kg)</t>
  </si>
  <si>
    <t>Thiamine
(Mg/Kg)</t>
  </si>
  <si>
    <t>Vit. B6
(Mg/Kg)</t>
  </si>
  <si>
    <t>Vit. B12
(Ug/Kg)</t>
  </si>
  <si>
    <t>Xanth
(Mg/Kg)</t>
  </si>
  <si>
    <t>Arg.
(%)</t>
  </si>
  <si>
    <t>Gly.
(%)</t>
  </si>
  <si>
    <t>His.
(%)</t>
  </si>
  <si>
    <t>Iso.
(%)</t>
  </si>
  <si>
    <t>Leu.
(%)</t>
  </si>
  <si>
    <t>Lys.
(%)</t>
  </si>
  <si>
    <t>Meth.
(%)</t>
  </si>
  <si>
    <t>Cys.
(%)</t>
  </si>
  <si>
    <t>Phe.
(%)</t>
  </si>
  <si>
    <t>Tyr.
(%)</t>
  </si>
  <si>
    <t>Ser.
(%)</t>
  </si>
  <si>
    <t>Thr.
(%)</t>
  </si>
  <si>
    <t>Try.
(%)</t>
  </si>
  <si>
    <t>Val.
(%)</t>
  </si>
  <si>
    <t>Sat. Fat
(%)</t>
  </si>
  <si>
    <t>Un Sat.
(%)</t>
  </si>
  <si>
    <t>Linoleic Acid
(%)</t>
  </si>
  <si>
    <t>Arach.
(%)</t>
  </si>
  <si>
    <t>Chol. Chlo.
Mg/Kg</t>
  </si>
  <si>
    <t>AntiOxi
Mg/Kg</t>
  </si>
  <si>
    <t/>
  </si>
  <si>
    <t>Alfalfa, meal, 17% CP</t>
  </si>
  <si>
    <t>1-00-023</t>
  </si>
  <si>
    <t>Alfalfa, meal, 22% CP</t>
  </si>
  <si>
    <t>1-07-851</t>
  </si>
  <si>
    <t>Barley, grain</t>
  </si>
  <si>
    <t>4-00-549</t>
  </si>
  <si>
    <t>Barley, flaked</t>
  </si>
  <si>
    <t>Barley, micronized</t>
  </si>
  <si>
    <t>Barley, pressed</t>
  </si>
  <si>
    <t>Barley, straw</t>
  </si>
  <si>
    <t>1-00-498</t>
  </si>
  <si>
    <t>Bean, Navy Seed</t>
  </si>
  <si>
    <t>5-00-623</t>
  </si>
  <si>
    <t>Beet, Sugar pulp</t>
  </si>
  <si>
    <t>4--00-669</t>
  </si>
  <si>
    <t>Blood Meal</t>
  </si>
  <si>
    <t>5-26-006</t>
  </si>
  <si>
    <t>Brewers grain</t>
  </si>
  <si>
    <t>5-02-141</t>
  </si>
  <si>
    <t>Citrus pulp</t>
  </si>
  <si>
    <t>4-01-235</t>
  </si>
  <si>
    <t>Coconut, Copra meal</t>
  </si>
  <si>
    <t>5-01-572</t>
  </si>
  <si>
    <t>Corn, cobs meal</t>
  </si>
  <si>
    <t>1-28-234</t>
  </si>
  <si>
    <t>Corn, gluten meal, 42% CP</t>
  </si>
  <si>
    <t>5-28-243</t>
  </si>
  <si>
    <t>Corn, gluten meal, 60% CP</t>
  </si>
  <si>
    <t>5-28-242</t>
  </si>
  <si>
    <t>Corn, gluten feed, 23%CP</t>
  </si>
  <si>
    <t>5-28-241</t>
  </si>
  <si>
    <t>Corn, grain</t>
  </si>
  <si>
    <t>4-02-935</t>
  </si>
  <si>
    <t>Corn, ground</t>
  </si>
  <si>
    <t>4-26-023</t>
  </si>
  <si>
    <t>Corn, High Lysine</t>
  </si>
  <si>
    <t>4-28-253</t>
  </si>
  <si>
    <t>Cotton seed, meal, 36% CP</t>
  </si>
  <si>
    <t>5-01-625</t>
  </si>
  <si>
    <t>Cotton seed, meal, 44% CP</t>
  </si>
  <si>
    <t>5-07-873</t>
  </si>
  <si>
    <t>Fat, Animal</t>
  </si>
  <si>
    <t>4-00-376</t>
  </si>
  <si>
    <t>Fat, Poultary</t>
  </si>
  <si>
    <t>4-00-409</t>
  </si>
  <si>
    <t>Oil, Soybean</t>
  </si>
  <si>
    <t>4-07-983</t>
  </si>
  <si>
    <t>Oil, Vegetable</t>
  </si>
  <si>
    <t>4-05-077</t>
  </si>
  <si>
    <t>Fish Meal, Anchovy, 65%</t>
  </si>
  <si>
    <t>5-01-985</t>
  </si>
  <si>
    <t>Fish Meal, Herring, 72%</t>
  </si>
  <si>
    <t>5-02-000</t>
  </si>
  <si>
    <t>Fish Meal, Salmon, 61%</t>
  </si>
  <si>
    <t>5-02-012</t>
  </si>
  <si>
    <t>Fish Meal, Sardine, 67%</t>
  </si>
  <si>
    <t>5-02-015</t>
  </si>
  <si>
    <t>Fish Meal, Danish</t>
  </si>
  <si>
    <t>Fish Meal, Peruvian</t>
  </si>
  <si>
    <t>Meat Meal</t>
  </si>
  <si>
    <t>5-00-385</t>
  </si>
  <si>
    <t>Meat &amp; Blood Meal</t>
  </si>
  <si>
    <t>5-00-386</t>
  </si>
  <si>
    <t>Meat, Blood &amp; Bone (Render Meal)</t>
  </si>
  <si>
    <t>5-00-387</t>
  </si>
  <si>
    <t>Milk, skimmed</t>
  </si>
  <si>
    <t>5-01-175</t>
  </si>
  <si>
    <t>Molasses, Beet</t>
  </si>
  <si>
    <t>4-00-668</t>
  </si>
  <si>
    <t>Molasses, Cane</t>
  </si>
  <si>
    <t>4-04-696</t>
  </si>
  <si>
    <t>Oats grain</t>
  </si>
  <si>
    <t>4-03-309</t>
  </si>
  <si>
    <t>Pea, seed</t>
  </si>
  <si>
    <t>5-03-600</t>
  </si>
  <si>
    <t>Potato</t>
  </si>
  <si>
    <t>4-07-850</t>
  </si>
  <si>
    <t>Poultry, byproduct meal</t>
  </si>
  <si>
    <t>5-03-798</t>
  </si>
  <si>
    <t>Poultry, feather meal</t>
  </si>
  <si>
    <t>5-03-795</t>
  </si>
  <si>
    <t>Rape Seed Meal</t>
  </si>
  <si>
    <t>5-03-870</t>
  </si>
  <si>
    <t>Rice, Bran</t>
  </si>
  <si>
    <t>4-03-928</t>
  </si>
  <si>
    <t>Rice, Grain</t>
  </si>
  <si>
    <t>4-03-932</t>
  </si>
  <si>
    <t>Sesame Seed Meal</t>
  </si>
  <si>
    <t>5-04-220</t>
  </si>
  <si>
    <t>Shrimp meal</t>
  </si>
  <si>
    <t>5-04-226</t>
  </si>
  <si>
    <t>Sorghum grain</t>
  </si>
  <si>
    <t>4-04-383</t>
  </si>
  <si>
    <t>Soybean Seed, Whole</t>
  </si>
  <si>
    <t>5-04-610</t>
  </si>
  <si>
    <t>Soybean Seed, Meal, 48%</t>
  </si>
  <si>
    <t>5-04-612</t>
  </si>
  <si>
    <t>Sunflower Seed Meal 40%</t>
  </si>
  <si>
    <t>5-04-738</t>
  </si>
  <si>
    <t>Sunflower Seed Meal 46%</t>
  </si>
  <si>
    <t>5-04-739</t>
  </si>
  <si>
    <t>Urea</t>
  </si>
  <si>
    <t>5-05-070</t>
  </si>
  <si>
    <t>Wheat, bran</t>
  </si>
  <si>
    <t>4-05-190</t>
  </si>
  <si>
    <t>Wheat, middlings</t>
  </si>
  <si>
    <t>4-28-220</t>
  </si>
  <si>
    <t>Wheat, grain</t>
  </si>
  <si>
    <t>4-05-211</t>
  </si>
  <si>
    <t>Whey</t>
  </si>
  <si>
    <t>4-01-182</t>
  </si>
  <si>
    <t>Yeast, brewers</t>
  </si>
  <si>
    <t>7-05-527</t>
  </si>
  <si>
    <t>Dl Methionine, 99%</t>
  </si>
  <si>
    <t>L Lysine</t>
  </si>
  <si>
    <t>Choline Chlorid, Silica 60%</t>
  </si>
  <si>
    <t>Choline Chlorid, Silica 50%</t>
  </si>
  <si>
    <t>Di Calcium Phosphate</t>
  </si>
  <si>
    <t>6-28-335</t>
  </si>
  <si>
    <t>Limestone</t>
  </si>
  <si>
    <t>6-02-632</t>
  </si>
  <si>
    <t>6-04-152</t>
  </si>
  <si>
    <t>6-04-173</t>
  </si>
  <si>
    <t>Analysis As fed Base</t>
  </si>
  <si>
    <t>Sodium Bicarbonate (Na H CO3)</t>
  </si>
  <si>
    <t>Salt (Na Cl)</t>
  </si>
  <si>
    <t>Layer Mineral Premix, 0.05%</t>
  </si>
  <si>
    <t>Layer Vitamin Premix, 0.05%</t>
  </si>
  <si>
    <t>Broiler Vitamin Premix, 0.1%</t>
  </si>
  <si>
    <t>Broiler Mineral Premix, 0.1%</t>
  </si>
  <si>
    <t>Layer Vitamin Premix, 0.1%</t>
  </si>
  <si>
    <t>Layer Mineral Premix, 0.1%</t>
  </si>
  <si>
    <t>Layer Vitamin &amp; Mineral Premix, 1%</t>
  </si>
  <si>
    <t>Broiler Vitamin &amp; Mineral Premix, 1%</t>
  </si>
  <si>
    <t>Brioler Vitamin &amp; Mineral Premix, 2%</t>
  </si>
  <si>
    <t>Broiler Concentrate 2.5%</t>
  </si>
  <si>
    <t>Analysis As Fed Base</t>
  </si>
  <si>
    <t>Cost per Ton</t>
  </si>
  <si>
    <t>QTY, Kg</t>
  </si>
  <si>
    <t>ME, (Kcal/Kg)</t>
  </si>
  <si>
    <t>Ca, (%)</t>
  </si>
  <si>
    <t>MEn, (Kcal/Kg)</t>
  </si>
  <si>
    <t>TME,  (Kcal/Kg)</t>
  </si>
  <si>
    <t>NEp, (Kcal/Kg)</t>
  </si>
  <si>
    <t>Cl, (%)</t>
  </si>
  <si>
    <t>Mg, (%)</t>
  </si>
  <si>
    <t>K, (%)</t>
  </si>
  <si>
    <t>DM, (%)</t>
  </si>
  <si>
    <t>Na, (%)</t>
  </si>
  <si>
    <t>CP, (%)</t>
  </si>
  <si>
    <t>S, (%)</t>
  </si>
  <si>
    <t>CF, (%)</t>
  </si>
  <si>
    <t>Co, (Mg/Kg)</t>
  </si>
  <si>
    <t>EE, (%)</t>
  </si>
  <si>
    <t>Cu, (Mg/Kg)</t>
  </si>
  <si>
    <t>Ash, (%)</t>
  </si>
  <si>
    <t>I, (Mg/Kg)</t>
  </si>
  <si>
    <t>Fe, (Mg/Kg)</t>
  </si>
  <si>
    <t>Mn, (Mg/Kg)</t>
  </si>
  <si>
    <t>Meth., (%)</t>
  </si>
  <si>
    <t>Mo, (Mg/Kg)</t>
  </si>
  <si>
    <t>Cys., (%)</t>
  </si>
  <si>
    <t>Se, (Mg/Kg)</t>
  </si>
  <si>
    <t>Lys., (%)</t>
  </si>
  <si>
    <t>Zn, (Mg/Kg)</t>
  </si>
  <si>
    <t>Arg., (%)</t>
  </si>
  <si>
    <t>Gly., (%)</t>
  </si>
  <si>
    <t>His., (%)</t>
  </si>
  <si>
    <t>Carotene, (Mg/Kg)</t>
  </si>
  <si>
    <t>Iso., (%)</t>
  </si>
  <si>
    <t>VitA, (IU/Kg)</t>
  </si>
  <si>
    <t>Leu., (%)</t>
  </si>
  <si>
    <t>VitD, (IU/Kg)</t>
  </si>
  <si>
    <t>Phe., (%)</t>
  </si>
  <si>
    <t>VitE, (Mg/Kg)</t>
  </si>
  <si>
    <t>Tyr., (%)</t>
  </si>
  <si>
    <t>VitC, (Mg/Kg)</t>
  </si>
  <si>
    <t>Ser., (%)</t>
  </si>
  <si>
    <t>VitK, (Mg/Kg)</t>
  </si>
  <si>
    <t>Thr., (%)</t>
  </si>
  <si>
    <t>Biotin, (Mg/Kg)</t>
  </si>
  <si>
    <t>Try., (%)</t>
  </si>
  <si>
    <t>Folacin, (Mg/Kg)</t>
  </si>
  <si>
    <t>Val., (%)</t>
  </si>
  <si>
    <t>Niacin, (Mg/Kg)</t>
  </si>
  <si>
    <t>Pantothin, (Mg/Kg)</t>
  </si>
  <si>
    <t>Chol. Chlo, (Mg/Kg)</t>
  </si>
  <si>
    <t>Riboflavi, (Mg/Kg)</t>
  </si>
  <si>
    <t>Xanth, (Mg/Kg)</t>
  </si>
  <si>
    <t>Thiamine, (Mg/Kg)</t>
  </si>
  <si>
    <t>Vit.B6, (Mg/Kg)</t>
  </si>
  <si>
    <t>Linoleic Acid (%)</t>
  </si>
  <si>
    <t>Vit.B12, (Ug/Kg)</t>
  </si>
  <si>
    <t>Choline, (Mg/Kg)</t>
  </si>
  <si>
    <t>Energy/Protein</t>
  </si>
  <si>
    <t>Total P, (%)</t>
  </si>
  <si>
    <t>Avi. P, (%)</t>
  </si>
  <si>
    <t>Amino Acids Profile</t>
  </si>
  <si>
    <t>Anti-Oxidant, (Mg/Kg)</t>
  </si>
  <si>
    <t>Energy Value</t>
  </si>
  <si>
    <t>Vitamines Content</t>
  </si>
  <si>
    <t>Minerals Content</t>
  </si>
  <si>
    <t>Total per formula</t>
  </si>
  <si>
    <t>Cost</t>
  </si>
  <si>
    <t>Quantity
(Kg)</t>
  </si>
  <si>
    <t>Price
(Per ton)</t>
  </si>
  <si>
    <t>Poultry Feed
Estimated Analysis (As Fed Base)</t>
  </si>
  <si>
    <t>Other Analysis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</si>
</sst>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##"/>
    <numFmt numFmtId="173" formatCode="_-* #,##0.0_-;_-* #,##0.0\-;_-* &quot;-&quot;??_-;_-@_-"/>
    <numFmt numFmtId="174" formatCode="_-* #,##0.0_-;_-* #,##0.0\-;_-* &quot;-&quot;?_-;_-@_-"/>
    <numFmt numFmtId="175" formatCode="_-* #,##0.000_-;_-* #,##0.000\-;_-* &quot;-&quot;???_-;_-@_-"/>
    <numFmt numFmtId="176" formatCode="_-* #,##0_-;_-* #,##0\-;_-* &quot;-&quot;??_-;_-@_-"/>
    <numFmt numFmtId="177" formatCode="000"/>
    <numFmt numFmtId="178" formatCode="_(* #,##0.0_);_(* \(#,##0.0\);_(* &quot;-&quot;?_);_(@_)"/>
    <numFmt numFmtId="179" formatCode="_(* #,##0.000_);_(* \(#,##0.000\);_(* &quot;-&quot;???_);_(@_)"/>
    <numFmt numFmtId="180" formatCode="_-* #,##0.000_-;_-* #,##0.000\-;_-* &quot;-&quot;??_-;_-@_-"/>
    <numFmt numFmtId="181" formatCode="_-* #,##0.0000_-;_-* #,##0.0000\-;_-* &quot;-&quot;??_-;_-@_-"/>
    <numFmt numFmtId="182" formatCode="_-* #,##0.00000_-;_-* #,##0.00000\-;_-* &quot;-&quot;??_-;_-@_-"/>
    <numFmt numFmtId="183" formatCode="_-* #,##0.000000_-;_-* #,##0.000000\-;_-* &quot;-&quot;??_-;_-@_-"/>
    <numFmt numFmtId="184" formatCode="_-* #,##0.0000000_-;_-* #,##0.0000000\-;_-* &quot;-&quot;??_-;_-@_-"/>
    <numFmt numFmtId="185" formatCode="_-* #,##0.00000000_-;_-* #,##0.00000000\-;_-* &quot;-&quot;??_-;_-@_-"/>
    <numFmt numFmtId="186" formatCode="_-* #,##0.000000000_-;_-* #,##0.000000000\-;_-* &quot;-&quot;??_-;_-@_-"/>
    <numFmt numFmtId="187" formatCode="_-* #,##0.0000000000_-;_-* #,##0.0000000000\-;_-* &quot;-&quot;??_-;_-@_-"/>
    <numFmt numFmtId="188" formatCode="_-* #,##0.00000000000_-;_-* #,##0.00000000000\-;_-* &quot;-&quot;??_-;_-@_-"/>
    <numFmt numFmtId="189" formatCode="_-* #,##0.000000000000_-;_-* #,##0.000000000000\-;_-* &quot;-&quot;??_-;_-@_-"/>
    <numFmt numFmtId="190" formatCode="_-* #,##0.0000000000000_-;_-* #,##0.0000000000000\-;_-* &quot;-&quot;??_-;_-@_-"/>
    <numFmt numFmtId="191" formatCode="_-* #,##0.00000000000000_-;_-* #,##0.00000000000000\-;_-* &quot;-&quot;??_-;_-@_-"/>
    <numFmt numFmtId="192" formatCode="_-* #,##0.000000000000000_-;_-* #,##0.000000000000000\-;_-* &quot;-&quot;??_-;_-@_-"/>
    <numFmt numFmtId="193" formatCode="_-* #,##0.0000000000000000_-;_-* #,##0.0000000000000000\-;_-* &quot;-&quot;??_-;_-@_-"/>
    <numFmt numFmtId="194" formatCode="_-* #,##0.00000000000000000_-;_-* #,##0.00000000000000000\-;_-* &quot;-&quot;??_-;_-@_-"/>
    <numFmt numFmtId="195" formatCode="_-* #,##0.000000000000000000_-;_-* #,##0.000000000000000000\-;_-* &quot;-&quot;??_-;_-@_-"/>
    <numFmt numFmtId="196" formatCode="_-* #,##0.0000000000000000000_-;_-* #,##0.0000000000000000000\-;_-* &quot;-&quot;??_-;_-@_-"/>
    <numFmt numFmtId="197" formatCode="_-* #,##0.00000000000000000000_-;_-* #,##0.00000000000000000000\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2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171" fontId="0" fillId="0" borderId="0" xfId="0" applyNumberFormat="1" applyAlignment="1" applyProtection="1" quotePrefix="1">
      <alignment horizontal="center" vertical="center" wrapText="1"/>
      <protection locked="0"/>
    </xf>
    <xf numFmtId="171" fontId="0" fillId="0" borderId="0" xfId="0" applyNumberFormat="1" applyAlignment="1" applyProtection="1">
      <alignment horizontal="center" vertical="center" wrapText="1"/>
      <protection locked="0"/>
    </xf>
    <xf numFmtId="173" fontId="0" fillId="0" borderId="0" xfId="42" applyNumberFormat="1" applyAlignment="1" applyProtection="1">
      <alignment horizontal="center" vertical="center" wrapText="1"/>
      <protection locked="0"/>
    </xf>
    <xf numFmtId="17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175" fontId="0" fillId="0" borderId="0" xfId="0" applyNumberFormat="1" applyAlignment="1" applyProtection="1" quotePrefix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Alignment="1" applyProtection="1" quotePrefix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171" fontId="0" fillId="0" borderId="0" xfId="42" applyFon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171" fontId="0" fillId="0" borderId="0" xfId="0" applyNumberFormat="1" applyAlignment="1" applyProtection="1">
      <alignment vertical="center"/>
      <protection locked="0"/>
    </xf>
    <xf numFmtId="173" fontId="0" fillId="0" borderId="0" xfId="42" applyNumberFormat="1" applyAlignment="1" applyProtection="1">
      <alignment vertical="center"/>
      <protection locked="0"/>
    </xf>
    <xf numFmtId="17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5" fontId="0" fillId="0" borderId="0" xfId="0" applyNumberFormat="1" applyAlignment="1" applyProtection="1">
      <alignment vertical="center"/>
      <protection locked="0"/>
    </xf>
    <xf numFmtId="171" fontId="0" fillId="0" borderId="0" xfId="0" applyNumberFormat="1" applyAlignment="1" applyProtection="1">
      <alignment horizontal="left" vertical="center"/>
      <protection locked="0"/>
    </xf>
    <xf numFmtId="171" fontId="0" fillId="0" borderId="0" xfId="42" applyAlignment="1" applyProtection="1">
      <alignment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3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 quotePrefix="1">
      <alignment horizontal="center" vertical="center"/>
      <protection locked="0"/>
    </xf>
    <xf numFmtId="176" fontId="0" fillId="0" borderId="0" xfId="42" applyNumberFormat="1" applyAlignment="1" applyProtection="1">
      <alignment vertical="center"/>
      <protection locked="0"/>
    </xf>
    <xf numFmtId="171" fontId="0" fillId="0" borderId="0" xfId="42" applyFont="1" applyAlignment="1" applyProtection="1">
      <alignment vertical="center"/>
      <protection locked="0"/>
    </xf>
    <xf numFmtId="172" fontId="0" fillId="33" borderId="0" xfId="0" applyNumberFormat="1" applyFill="1" applyAlignment="1" applyProtection="1">
      <alignment horizontal="center" vertical="center"/>
      <protection locked="0"/>
    </xf>
    <xf numFmtId="4" fontId="0" fillId="33" borderId="0" xfId="0" applyNumberFormat="1" applyFill="1" applyAlignment="1" applyProtection="1">
      <alignment vertical="center"/>
      <protection locked="0"/>
    </xf>
    <xf numFmtId="3" fontId="0" fillId="33" borderId="0" xfId="0" applyNumberFormat="1" applyFill="1" applyAlignment="1" applyProtection="1">
      <alignment horizontal="center" vertical="center"/>
      <protection locked="0"/>
    </xf>
    <xf numFmtId="171" fontId="0" fillId="33" borderId="0" xfId="0" applyNumberFormat="1" applyFill="1" applyAlignment="1" applyProtection="1">
      <alignment vertical="center"/>
      <protection locked="0"/>
    </xf>
    <xf numFmtId="173" fontId="0" fillId="33" borderId="0" xfId="42" applyNumberFormat="1" applyFill="1" applyAlignment="1" applyProtection="1">
      <alignment vertical="center"/>
      <protection locked="0"/>
    </xf>
    <xf numFmtId="174" fontId="0" fillId="33" borderId="0" xfId="0" applyNumberFormat="1" applyFill="1" applyAlignment="1" applyProtection="1">
      <alignment vertical="center"/>
      <protection locked="0"/>
    </xf>
    <xf numFmtId="175" fontId="0" fillId="33" borderId="0" xfId="0" applyNumberFormat="1" applyFill="1" applyAlignment="1" applyProtection="1">
      <alignment vertical="center"/>
      <protection locked="0"/>
    </xf>
    <xf numFmtId="171" fontId="0" fillId="33" borderId="0" xfId="42" applyFill="1" applyAlignment="1" applyProtection="1">
      <alignment vertical="center"/>
      <protection locked="0"/>
    </xf>
    <xf numFmtId="171" fontId="0" fillId="0" borderId="0" xfId="42" applyFont="1" applyAlignment="1" applyProtection="1">
      <alignment vertical="center"/>
      <protection/>
    </xf>
    <xf numFmtId="171" fontId="0" fillId="0" borderId="0" xfId="42" applyFont="1" applyAlignment="1" applyProtection="1">
      <alignment horizontal="center" vertical="center" wrapText="1"/>
      <protection/>
    </xf>
    <xf numFmtId="171" fontId="3" fillId="0" borderId="0" xfId="42" applyFont="1" applyAlignment="1" applyProtection="1">
      <alignment vertical="center"/>
      <protection/>
    </xf>
    <xf numFmtId="176" fontId="3" fillId="0" borderId="0" xfId="42" applyNumberFormat="1" applyFont="1" applyAlignment="1" applyProtection="1">
      <alignment vertical="center"/>
      <protection/>
    </xf>
    <xf numFmtId="171" fontId="0" fillId="34" borderId="0" xfId="42" applyFont="1" applyFill="1" applyAlignment="1" applyProtection="1">
      <alignment vertical="center"/>
      <protection/>
    </xf>
    <xf numFmtId="176" fontId="0" fillId="34" borderId="0" xfId="42" applyNumberFormat="1" applyFont="1" applyFill="1" applyAlignment="1" applyProtection="1">
      <alignment vertical="center"/>
      <protection/>
    </xf>
    <xf numFmtId="171" fontId="0" fillId="35" borderId="0" xfId="42" applyFont="1" applyFill="1" applyAlignment="1" applyProtection="1">
      <alignment vertical="center"/>
      <protection/>
    </xf>
    <xf numFmtId="176" fontId="0" fillId="35" borderId="0" xfId="42" applyNumberFormat="1" applyFont="1" applyFill="1" applyAlignment="1" applyProtection="1">
      <alignment vertical="center"/>
      <protection/>
    </xf>
    <xf numFmtId="171" fontId="2" fillId="36" borderId="0" xfId="42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171" fontId="0" fillId="36" borderId="0" xfId="42" applyFont="1" applyFill="1" applyAlignment="1" applyProtection="1">
      <alignment vertical="center"/>
      <protection/>
    </xf>
    <xf numFmtId="171" fontId="0" fillId="0" borderId="0" xfId="42" applyFont="1" applyAlignment="1" applyProtection="1" quotePrefix="1">
      <alignment horizontal="center" vertical="center"/>
      <protection locked="0"/>
    </xf>
    <xf numFmtId="171" fontId="0" fillId="0" borderId="0" xfId="42" applyFont="1" applyAlignment="1" applyProtection="1">
      <alignment horizontal="left" vertical="center"/>
      <protection locked="0"/>
    </xf>
    <xf numFmtId="171" fontId="0" fillId="0" borderId="0" xfId="42" applyFont="1" applyAlignment="1" applyProtection="1" quotePrefix="1">
      <alignment horizontal="left" vertical="center"/>
      <protection locked="0"/>
    </xf>
    <xf numFmtId="171" fontId="0" fillId="33" borderId="0" xfId="42" applyFont="1" applyFill="1" applyAlignment="1" applyProtection="1">
      <alignment vertical="center"/>
      <protection locked="0"/>
    </xf>
    <xf numFmtId="171" fontId="0" fillId="0" borderId="0" xfId="0" applyNumberFormat="1" applyAlignment="1" applyProtection="1">
      <alignment vertical="center"/>
      <protection hidden="1"/>
    </xf>
    <xf numFmtId="171" fontId="0" fillId="0" borderId="0" xfId="0" applyNumberFormat="1" applyAlignment="1" applyProtection="1">
      <alignment horizontal="center" vertical="center" wrapText="1"/>
      <protection hidden="1"/>
    </xf>
    <xf numFmtId="171" fontId="0" fillId="33" borderId="0" xfId="0" applyNumberFormat="1" applyFill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172" fontId="0" fillId="0" borderId="0" xfId="0" applyNumberFormat="1" applyAlignment="1" applyProtection="1">
      <alignment vertical="center"/>
      <protection hidden="1"/>
    </xf>
    <xf numFmtId="171" fontId="0" fillId="0" borderId="0" xfId="42" applyFont="1" applyAlignment="1" applyProtection="1">
      <alignment vertical="center"/>
      <protection hidden="1"/>
    </xf>
    <xf numFmtId="3" fontId="0" fillId="0" borderId="0" xfId="0" applyNumberFormat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horizontal="center" vertical="center"/>
      <protection hidden="1"/>
    </xf>
    <xf numFmtId="173" fontId="0" fillId="0" borderId="0" xfId="42" applyNumberFormat="1" applyAlignment="1" applyProtection="1">
      <alignment vertical="center"/>
      <protection hidden="1"/>
    </xf>
    <xf numFmtId="174" fontId="0" fillId="0" borderId="0" xfId="0" applyNumberFormat="1" applyAlignment="1" applyProtection="1">
      <alignment vertical="center"/>
      <protection hidden="1"/>
    </xf>
    <xf numFmtId="175" fontId="0" fillId="0" borderId="0" xfId="0" applyNumberFormat="1" applyAlignment="1" applyProtection="1">
      <alignment vertical="center"/>
      <protection hidden="1"/>
    </xf>
    <xf numFmtId="171" fontId="0" fillId="0" borderId="0" xfId="42" applyAlignment="1" applyProtection="1">
      <alignment vertical="center"/>
      <protection hidden="1"/>
    </xf>
    <xf numFmtId="172" fontId="0" fillId="0" borderId="0" xfId="0" applyNumberFormat="1" applyAlignment="1" applyProtection="1">
      <alignment horizontal="left" vertical="center"/>
      <protection hidden="1"/>
    </xf>
    <xf numFmtId="171" fontId="3" fillId="35" borderId="0" xfId="42" applyFont="1" applyFill="1" applyAlignment="1" applyProtection="1">
      <alignment horizontal="left" vertical="center"/>
      <protection/>
    </xf>
    <xf numFmtId="171" fontId="0" fillId="0" borderId="0" xfId="42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1" fontId="3" fillId="0" borderId="0" xfId="0" applyNumberFormat="1" applyFont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171" fontId="3" fillId="0" borderId="0" xfId="42" applyFont="1" applyBorder="1" applyAlignment="1" applyProtection="1">
      <alignment vertical="center"/>
      <protection/>
    </xf>
    <xf numFmtId="171" fontId="0" fillId="0" borderId="0" xfId="42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171" fontId="3" fillId="0" borderId="0" xfId="0" applyNumberFormat="1" applyFont="1" applyBorder="1" applyAlignment="1" applyProtection="1">
      <alignment vertical="center"/>
      <protection/>
    </xf>
    <xf numFmtId="176" fontId="3" fillId="0" borderId="0" xfId="42" applyNumberFormat="1" applyFont="1" applyBorder="1" applyAlignment="1" applyProtection="1">
      <alignment vertical="center"/>
      <protection/>
    </xf>
    <xf numFmtId="171" fontId="0" fillId="34" borderId="0" xfId="42" applyFont="1" applyFill="1" applyBorder="1" applyAlignment="1" applyProtection="1">
      <alignment vertical="center"/>
      <protection/>
    </xf>
    <xf numFmtId="176" fontId="0" fillId="34" borderId="0" xfId="42" applyNumberFormat="1" applyFont="1" applyFill="1" applyBorder="1" applyAlignment="1" applyProtection="1">
      <alignment vertical="center"/>
      <protection/>
    </xf>
    <xf numFmtId="171" fontId="0" fillId="35" borderId="0" xfId="42" applyFont="1" applyFill="1" applyBorder="1" applyAlignment="1" applyProtection="1">
      <alignment vertical="center"/>
      <protection/>
    </xf>
    <xf numFmtId="176" fontId="0" fillId="35" borderId="0" xfId="42" applyNumberFormat="1" applyFont="1" applyFill="1" applyBorder="1" applyAlignment="1" applyProtection="1">
      <alignment vertical="center"/>
      <protection/>
    </xf>
    <xf numFmtId="171" fontId="0" fillId="0" borderId="0" xfId="42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71" fontId="4" fillId="0" borderId="0" xfId="42" applyFont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71" fontId="0" fillId="0" borderId="15" xfId="42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171" fontId="3" fillId="35" borderId="0" xfId="42" applyFont="1" applyFill="1" applyBorder="1" applyAlignment="1" applyProtection="1">
      <alignment horizontal="left" vertical="center"/>
      <protection/>
    </xf>
    <xf numFmtId="171" fontId="2" fillId="0" borderId="17" xfId="42" applyFont="1" applyBorder="1" applyAlignment="1" applyProtection="1">
      <alignment horizontal="center" vertical="center" wrapText="1"/>
      <protection/>
    </xf>
    <xf numFmtId="171" fontId="2" fillId="0" borderId="17" xfId="42" applyFont="1" applyBorder="1" applyAlignment="1" applyProtection="1">
      <alignment horizontal="center" vertical="center"/>
      <protection/>
    </xf>
    <xf numFmtId="171" fontId="2" fillId="0" borderId="0" xfId="42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RowColHeaders="0" zoomScale="80" zoomScaleNormal="80" zoomScalePageLayoutView="0" workbookViewId="0" topLeftCell="A1">
      <selection activeCell="G1" sqref="G1"/>
    </sheetView>
  </sheetViews>
  <sheetFormatPr defaultColWidth="9.140625" defaultRowHeight="12.75"/>
  <cols>
    <col min="1" max="1" width="9.140625" style="66" customWidth="1"/>
    <col min="2" max="2" width="21.57421875" style="65" bestFit="1" customWidth="1"/>
    <col min="3" max="3" width="10.140625" style="65" bestFit="1" customWidth="1"/>
    <col min="4" max="4" width="9.140625" style="65" customWidth="1"/>
    <col min="5" max="5" width="18.7109375" style="65" bestFit="1" customWidth="1"/>
    <col min="6" max="6" width="11.28125" style="65" bestFit="1" customWidth="1"/>
    <col min="7" max="16384" width="9.140625" style="66" customWidth="1"/>
  </cols>
  <sheetData>
    <row r="1" spans="1:7" ht="60.75" customHeight="1" thickTop="1">
      <c r="A1" s="68"/>
      <c r="B1" s="88" t="s">
        <v>279</v>
      </c>
      <c r="C1" s="89"/>
      <c r="D1" s="89"/>
      <c r="E1" s="89"/>
      <c r="F1" s="89"/>
      <c r="G1" s="69"/>
    </row>
    <row r="2" spans="1:7" ht="19.5" customHeight="1">
      <c r="A2" s="70"/>
      <c r="B2" s="71" t="s">
        <v>210</v>
      </c>
      <c r="C2" s="71">
        <f>Ingredient!E106</f>
        <v>481.49675</v>
      </c>
      <c r="D2" s="72"/>
      <c r="E2" s="72"/>
      <c r="F2" s="72"/>
      <c r="G2" s="73"/>
    </row>
    <row r="3" spans="1:7" ht="19.5" customHeight="1">
      <c r="A3" s="70"/>
      <c r="B3" s="71" t="s">
        <v>211</v>
      </c>
      <c r="C3" s="74">
        <f>Ingredient!D106</f>
        <v>1000</v>
      </c>
      <c r="D3" s="72"/>
      <c r="E3" s="72"/>
      <c r="F3" s="72"/>
      <c r="G3" s="73"/>
    </row>
    <row r="4" spans="1:7" ht="19.5" customHeight="1">
      <c r="A4" s="70"/>
      <c r="B4" s="71" t="s">
        <v>267</v>
      </c>
      <c r="C4" s="75">
        <f>C7/C14</f>
        <v>184.73458465786774</v>
      </c>
      <c r="D4" s="72"/>
      <c r="E4" s="72"/>
      <c r="F4" s="72"/>
      <c r="G4" s="73"/>
    </row>
    <row r="5" spans="1:7" ht="19.5" customHeight="1">
      <c r="A5" s="70"/>
      <c r="B5" s="72"/>
      <c r="C5" s="72"/>
      <c r="D5" s="72"/>
      <c r="E5" s="72"/>
      <c r="F5" s="72"/>
      <c r="G5" s="73"/>
    </row>
    <row r="6" spans="1:7" ht="19.5" customHeight="1">
      <c r="A6" s="70"/>
      <c r="B6" s="87" t="s">
        <v>272</v>
      </c>
      <c r="C6" s="87"/>
      <c r="D6" s="72"/>
      <c r="E6" s="87" t="s">
        <v>274</v>
      </c>
      <c r="F6" s="87"/>
      <c r="G6" s="73"/>
    </row>
    <row r="7" spans="1:7" ht="19.5" customHeight="1">
      <c r="A7" s="70"/>
      <c r="B7" s="76" t="s">
        <v>212</v>
      </c>
      <c r="C7" s="77">
        <f>Ingredient!H106</f>
        <v>2789.46</v>
      </c>
      <c r="D7" s="72"/>
      <c r="E7" s="76" t="s">
        <v>213</v>
      </c>
      <c r="F7" s="76">
        <f>Ingredient!S106</f>
        <v>1.8227799999999998</v>
      </c>
      <c r="G7" s="73"/>
    </row>
    <row r="8" spans="1:7" ht="19.5" customHeight="1">
      <c r="A8" s="70"/>
      <c r="B8" s="78" t="s">
        <v>214</v>
      </c>
      <c r="C8" s="79">
        <f>Ingredient!I106</f>
        <v>2712.89625</v>
      </c>
      <c r="D8" s="72"/>
      <c r="E8" s="78" t="s">
        <v>268</v>
      </c>
      <c r="F8" s="78">
        <f>Ingredient!V106</f>
        <v>0.6569835</v>
      </c>
      <c r="G8" s="73"/>
    </row>
    <row r="9" spans="1:7" ht="19.5" customHeight="1">
      <c r="A9" s="70"/>
      <c r="B9" s="76" t="s">
        <v>215</v>
      </c>
      <c r="C9" s="77">
        <f>Ingredient!J106</f>
        <v>2988.12475</v>
      </c>
      <c r="D9" s="72"/>
      <c r="E9" s="76" t="s">
        <v>269</v>
      </c>
      <c r="F9" s="76">
        <f>Ingredient!W106</f>
        <v>0.39497735</v>
      </c>
      <c r="G9" s="73"/>
    </row>
    <row r="10" spans="1:7" ht="19.5" customHeight="1">
      <c r="A10" s="70"/>
      <c r="B10" s="78" t="s">
        <v>216</v>
      </c>
      <c r="C10" s="79">
        <f>Ingredient!K106</f>
        <v>1951.6495</v>
      </c>
      <c r="D10" s="72"/>
      <c r="E10" s="78" t="s">
        <v>217</v>
      </c>
      <c r="F10" s="78">
        <f>Ingredient!T106</f>
        <v>0.262559</v>
      </c>
      <c r="G10" s="73"/>
    </row>
    <row r="11" spans="1:7" ht="19.5" customHeight="1">
      <c r="A11" s="70"/>
      <c r="B11" s="80"/>
      <c r="C11" s="80"/>
      <c r="D11" s="72"/>
      <c r="E11" s="76" t="s">
        <v>218</v>
      </c>
      <c r="F11" s="76">
        <f>Ingredient!U106</f>
        <v>0.21876549999999997</v>
      </c>
      <c r="G11" s="73"/>
    </row>
    <row r="12" spans="1:7" ht="19.5" customHeight="1">
      <c r="A12" s="70"/>
      <c r="B12" s="87" t="s">
        <v>0</v>
      </c>
      <c r="C12" s="87"/>
      <c r="D12" s="72"/>
      <c r="E12" s="78" t="s">
        <v>219</v>
      </c>
      <c r="F12" s="78">
        <f>Ingredient!X106</f>
        <v>0.6911875000000001</v>
      </c>
      <c r="G12" s="73"/>
    </row>
    <row r="13" spans="1:7" ht="19.5" customHeight="1">
      <c r="A13" s="70"/>
      <c r="B13" s="76" t="s">
        <v>220</v>
      </c>
      <c r="C13" s="76">
        <f>Ingredient!G106</f>
        <v>89.225</v>
      </c>
      <c r="D13" s="72"/>
      <c r="E13" s="76" t="s">
        <v>221</v>
      </c>
      <c r="F13" s="76">
        <f>Ingredient!Y106</f>
        <v>0.1512855</v>
      </c>
      <c r="G13" s="73"/>
    </row>
    <row r="14" spans="1:7" ht="19.5" customHeight="1">
      <c r="A14" s="70"/>
      <c r="B14" s="78" t="s">
        <v>222</v>
      </c>
      <c r="C14" s="78">
        <f>Ingredient!M106</f>
        <v>15.0998255425</v>
      </c>
      <c r="D14" s="72"/>
      <c r="E14" s="78" t="s">
        <v>223</v>
      </c>
      <c r="F14" s="78">
        <f>Ingredient!Z106</f>
        <v>0.1679645</v>
      </c>
      <c r="G14" s="73"/>
    </row>
    <row r="15" spans="1:7" ht="19.5" customHeight="1">
      <c r="A15" s="70"/>
      <c r="B15" s="76" t="s">
        <v>224</v>
      </c>
      <c r="C15" s="76">
        <f>Ingredient!N106</f>
        <v>4.2566</v>
      </c>
      <c r="D15" s="72"/>
      <c r="E15" s="76" t="s">
        <v>225</v>
      </c>
      <c r="F15" s="76">
        <f>Ingredient!AA106</f>
        <v>0.17054750000000002</v>
      </c>
      <c r="G15" s="73"/>
    </row>
    <row r="16" spans="1:7" ht="19.5" customHeight="1">
      <c r="A16" s="70"/>
      <c r="B16" s="78" t="s">
        <v>226</v>
      </c>
      <c r="C16" s="78">
        <f>Ingredient!O106</f>
        <v>3.296475</v>
      </c>
      <c r="D16" s="72"/>
      <c r="E16" s="78" t="s">
        <v>227</v>
      </c>
      <c r="F16" s="78">
        <f>Ingredient!AB106</f>
        <v>15.26325</v>
      </c>
      <c r="G16" s="73"/>
    </row>
    <row r="17" spans="1:7" ht="19.5" customHeight="1">
      <c r="A17" s="70"/>
      <c r="B17" s="76" t="s">
        <v>228</v>
      </c>
      <c r="C17" s="76">
        <f>Ingredient!P106</f>
        <v>7.781124999999999</v>
      </c>
      <c r="D17" s="72"/>
      <c r="E17" s="76" t="s">
        <v>229</v>
      </c>
      <c r="F17" s="76">
        <f>Ingredient!AC106</f>
        <v>0.5367575</v>
      </c>
      <c r="G17" s="73"/>
    </row>
    <row r="18" spans="1:7" ht="19.5" customHeight="1">
      <c r="A18" s="70"/>
      <c r="B18" s="80"/>
      <c r="C18" s="80"/>
      <c r="D18" s="72"/>
      <c r="E18" s="78" t="s">
        <v>230</v>
      </c>
      <c r="F18" s="78">
        <f>Ingredient!AD106</f>
        <v>110.17021749999999</v>
      </c>
      <c r="G18" s="73"/>
    </row>
    <row r="19" spans="1:7" ht="19.5" customHeight="1">
      <c r="A19" s="70"/>
      <c r="B19" s="87" t="s">
        <v>270</v>
      </c>
      <c r="C19" s="87"/>
      <c r="D19" s="72"/>
      <c r="E19" s="76" t="s">
        <v>231</v>
      </c>
      <c r="F19" s="76">
        <f>Ingredient!AE106</f>
        <v>93.9516535</v>
      </c>
      <c r="G19" s="73"/>
    </row>
    <row r="20" spans="1:7" ht="19.5" customHeight="1">
      <c r="A20" s="70"/>
      <c r="B20" s="76" t="s">
        <v>232</v>
      </c>
      <c r="C20" s="76">
        <f>Ingredient!BG106</f>
        <v>0.2959075</v>
      </c>
      <c r="D20" s="72"/>
      <c r="E20" s="78" t="s">
        <v>233</v>
      </c>
      <c r="F20" s="78">
        <f>Ingredient!AF106</f>
        <v>0</v>
      </c>
      <c r="G20" s="73"/>
    </row>
    <row r="21" spans="1:7" ht="19.5" customHeight="1">
      <c r="A21" s="70"/>
      <c r="B21" s="78" t="s">
        <v>234</v>
      </c>
      <c r="C21" s="78">
        <f>Ingredient!BH106</f>
        <v>0.25639999999999996</v>
      </c>
      <c r="D21" s="72"/>
      <c r="E21" s="76" t="s">
        <v>235</v>
      </c>
      <c r="F21" s="76">
        <f>Ingredient!AG106</f>
        <v>0.302725</v>
      </c>
      <c r="G21" s="73"/>
    </row>
    <row r="22" spans="1:7" ht="19.5" customHeight="1">
      <c r="A22" s="70"/>
      <c r="B22" s="76" t="s">
        <v>236</v>
      </c>
      <c r="C22" s="76">
        <f>Ingredient!BF106</f>
        <v>0.7058</v>
      </c>
      <c r="D22" s="72"/>
      <c r="E22" s="78" t="s">
        <v>237</v>
      </c>
      <c r="F22" s="78">
        <f>Ingredient!AH106</f>
        <v>74.02925</v>
      </c>
      <c r="G22" s="73"/>
    </row>
    <row r="23" spans="1:7" ht="19.5" customHeight="1">
      <c r="A23" s="70"/>
      <c r="B23" s="78" t="s">
        <v>238</v>
      </c>
      <c r="C23" s="78">
        <f>Ingredient!BA106</f>
        <v>0.9510999999999998</v>
      </c>
      <c r="D23" s="72"/>
      <c r="E23" s="80"/>
      <c r="F23" s="80"/>
      <c r="G23" s="73"/>
    </row>
    <row r="24" spans="1:7" ht="19.5" customHeight="1">
      <c r="A24" s="70"/>
      <c r="B24" s="76" t="s">
        <v>239</v>
      </c>
      <c r="C24" s="76">
        <f>Ingredient!BB106</f>
        <v>0.626125</v>
      </c>
      <c r="D24" s="72"/>
      <c r="E24" s="87" t="s">
        <v>273</v>
      </c>
      <c r="F24" s="87"/>
      <c r="G24" s="73"/>
    </row>
    <row r="25" spans="1:7" ht="19.5" customHeight="1">
      <c r="A25" s="70"/>
      <c r="B25" s="78" t="s">
        <v>240</v>
      </c>
      <c r="C25" s="78">
        <f>Ingredient!BC106</f>
        <v>0.36115</v>
      </c>
      <c r="D25" s="72"/>
      <c r="E25" s="76" t="s">
        <v>241</v>
      </c>
      <c r="F25" s="76">
        <f>Ingredient!AJ106</f>
        <v>1.58</v>
      </c>
      <c r="G25" s="73"/>
    </row>
    <row r="26" spans="1:7" ht="19.5" customHeight="1">
      <c r="A26" s="70"/>
      <c r="B26" s="76" t="s">
        <v>242</v>
      </c>
      <c r="C26" s="76">
        <f>Ingredient!BD106</f>
        <v>0.7463</v>
      </c>
      <c r="D26" s="72"/>
      <c r="E26" s="78" t="s">
        <v>243</v>
      </c>
      <c r="F26" s="79">
        <f>Ingredient!AK106</f>
        <v>12633.86</v>
      </c>
      <c r="G26" s="73"/>
    </row>
    <row r="27" spans="1:7" ht="19.5" customHeight="1">
      <c r="A27" s="70"/>
      <c r="B27" s="78" t="s">
        <v>244</v>
      </c>
      <c r="C27" s="78">
        <f>Ingredient!BE106</f>
        <v>1.2749499999999996</v>
      </c>
      <c r="D27" s="72"/>
      <c r="E27" s="76" t="s">
        <v>245</v>
      </c>
      <c r="F27" s="77">
        <f>Ingredient!AL106</f>
        <v>2000</v>
      </c>
      <c r="G27" s="73"/>
    </row>
    <row r="28" spans="1:7" ht="19.5" customHeight="1">
      <c r="A28" s="70"/>
      <c r="B28" s="76" t="s">
        <v>246</v>
      </c>
      <c r="C28" s="76">
        <f>Ingredient!BI106</f>
        <v>0.835025</v>
      </c>
      <c r="D28" s="72"/>
      <c r="E28" s="78" t="s">
        <v>247</v>
      </c>
      <c r="F28" s="78">
        <f>Ingredient!AM106</f>
        <v>44.0355</v>
      </c>
      <c r="G28" s="73"/>
    </row>
    <row r="29" spans="1:7" ht="19.5" customHeight="1">
      <c r="A29" s="70"/>
      <c r="B29" s="78" t="s">
        <v>248</v>
      </c>
      <c r="C29" s="78">
        <f>Ingredient!BJ106</f>
        <v>0.5866499999999999</v>
      </c>
      <c r="D29" s="72"/>
      <c r="E29" s="76" t="s">
        <v>249</v>
      </c>
      <c r="F29" s="76">
        <f>Ingredient!AO106</f>
        <v>40</v>
      </c>
      <c r="G29" s="73"/>
    </row>
    <row r="30" spans="1:7" ht="19.5" customHeight="1">
      <c r="A30" s="70"/>
      <c r="B30" s="76" t="s">
        <v>250</v>
      </c>
      <c r="C30" s="76">
        <f>Ingredient!BK106</f>
        <v>0.36315</v>
      </c>
      <c r="D30" s="72"/>
      <c r="E30" s="78" t="s">
        <v>251</v>
      </c>
      <c r="F30" s="78">
        <f>Ingredient!AN106</f>
        <v>2.977</v>
      </c>
      <c r="G30" s="73"/>
    </row>
    <row r="31" spans="1:7" ht="19.5" customHeight="1">
      <c r="A31" s="70"/>
      <c r="B31" s="78" t="s">
        <v>252</v>
      </c>
      <c r="C31" s="78">
        <f>Ingredient!BL106</f>
        <v>0.5832999999999999</v>
      </c>
      <c r="D31" s="72"/>
      <c r="E31" s="76" t="s">
        <v>253</v>
      </c>
      <c r="F31" s="76">
        <f>Ingredient!AP106</f>
        <v>0.33403</v>
      </c>
      <c r="G31" s="73"/>
    </row>
    <row r="32" spans="1:7" ht="19.5" customHeight="1">
      <c r="A32" s="70"/>
      <c r="B32" s="76" t="s">
        <v>254</v>
      </c>
      <c r="C32" s="76">
        <f>Ingredient!BM106</f>
        <v>0.2081875</v>
      </c>
      <c r="D32" s="72"/>
      <c r="E32" s="78" t="s">
        <v>255</v>
      </c>
      <c r="F32" s="78">
        <f>Ingredient!AR106</f>
        <v>1.862</v>
      </c>
      <c r="G32" s="73"/>
    </row>
    <row r="33" spans="1:7" ht="19.5" customHeight="1">
      <c r="A33" s="70"/>
      <c r="B33" s="78" t="s">
        <v>256</v>
      </c>
      <c r="C33" s="78">
        <f>Ingredient!BN106</f>
        <v>0.8015250000000002</v>
      </c>
      <c r="D33" s="72"/>
      <c r="E33" s="76" t="s">
        <v>257</v>
      </c>
      <c r="F33" s="76">
        <f>Ingredient!AS106</f>
        <v>67.15925</v>
      </c>
      <c r="G33" s="73"/>
    </row>
    <row r="34" spans="1:7" ht="19.5" customHeight="1">
      <c r="A34" s="70"/>
      <c r="B34" s="72"/>
      <c r="C34" s="72"/>
      <c r="D34" s="72"/>
      <c r="E34" s="78" t="s">
        <v>258</v>
      </c>
      <c r="F34" s="78">
        <f>Ingredient!AT106</f>
        <v>16.982375</v>
      </c>
      <c r="G34" s="73"/>
    </row>
    <row r="35" spans="1:7" ht="19.5" customHeight="1">
      <c r="A35" s="70"/>
      <c r="B35" s="81"/>
      <c r="C35" s="81"/>
      <c r="D35" s="72"/>
      <c r="E35" s="76" t="s">
        <v>260</v>
      </c>
      <c r="F35" s="76">
        <f>Ingredient!AU106</f>
        <v>6.816574999999999</v>
      </c>
      <c r="G35" s="73"/>
    </row>
    <row r="36" spans="1:7" ht="19.5" customHeight="1">
      <c r="A36" s="70"/>
      <c r="B36" s="82" t="s">
        <v>259</v>
      </c>
      <c r="C36" s="82">
        <f>Ingredient!BV106</f>
        <v>300</v>
      </c>
      <c r="D36" s="72"/>
      <c r="E36" s="78" t="s">
        <v>262</v>
      </c>
      <c r="F36" s="78">
        <f>Ingredient!AV106</f>
        <v>5.9403999999999995</v>
      </c>
      <c r="G36" s="73"/>
    </row>
    <row r="37" spans="1:7" ht="19.5" customHeight="1">
      <c r="A37" s="70"/>
      <c r="B37" s="82" t="s">
        <v>261</v>
      </c>
      <c r="C37" s="82">
        <f>Ingredient!AY106</f>
        <v>10.375</v>
      </c>
      <c r="D37" s="72"/>
      <c r="E37" s="76" t="s">
        <v>263</v>
      </c>
      <c r="F37" s="76">
        <f>Ingredient!AW106</f>
        <v>8.8065</v>
      </c>
      <c r="G37" s="73"/>
    </row>
    <row r="38" spans="1:7" ht="19.5" customHeight="1">
      <c r="A38" s="70"/>
      <c r="B38" s="82" t="s">
        <v>264</v>
      </c>
      <c r="C38" s="82">
        <f>Ingredient!BS106</f>
        <v>1.5303499999999999</v>
      </c>
      <c r="D38" s="72"/>
      <c r="E38" s="78" t="s">
        <v>265</v>
      </c>
      <c r="F38" s="78">
        <f>Ingredient!AX106</f>
        <v>10</v>
      </c>
      <c r="G38" s="73"/>
    </row>
    <row r="39" spans="1:7" ht="19.5" customHeight="1">
      <c r="A39" s="70"/>
      <c r="B39" s="82" t="s">
        <v>271</v>
      </c>
      <c r="C39" s="82">
        <f>Ingredient!BW106</f>
        <v>10</v>
      </c>
      <c r="D39" s="72"/>
      <c r="E39" s="76" t="s">
        <v>266</v>
      </c>
      <c r="F39" s="77">
        <f>Ingredient!AQ106</f>
        <v>1306.625</v>
      </c>
      <c r="G39" s="73"/>
    </row>
    <row r="40" spans="1:7" ht="29.25" customHeight="1" thickBot="1">
      <c r="A40" s="83"/>
      <c r="B40" s="84"/>
      <c r="C40" s="84"/>
      <c r="D40" s="85"/>
      <c r="E40" s="84"/>
      <c r="F40" s="84"/>
      <c r="G40" s="86"/>
    </row>
    <row r="41" ht="13.5" thickTop="1"/>
  </sheetData>
  <sheetProtection password="EE71" sheet="1" objects="1" scenarios="1" selectLockedCells="1" selectUnlockedCells="1"/>
  <mergeCells count="6">
    <mergeCell ref="B19:C19"/>
    <mergeCell ref="E24:F24"/>
    <mergeCell ref="B1:F1"/>
    <mergeCell ref="B6:C6"/>
    <mergeCell ref="E6:F6"/>
    <mergeCell ref="B12:C12"/>
  </mergeCells>
  <printOptions horizontalCentered="1" verticalCentered="1"/>
  <pageMargins left="0.15748031496062992" right="0.11811023622047245" top="0.6299212598425197" bottom="0.7480314960629921" header="0.31496062992125984" footer="0.4724409448818898"/>
  <pageSetup fitToHeight="1" fitToWidth="1" horizontalDpi="600" verticalDpi="600" orientation="portrait" paperSize="9" scale="89" r:id="rId1"/>
  <headerFooter>
    <oddFooter>&amp;LDr. Mohamed Fathy Sadek&amp;R&amp;D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02"/>
  <sheetViews>
    <sheetView tabSelected="1" zoomScale="80" zoomScaleNormal="80" zoomScalePageLayoutView="0" workbookViewId="0" topLeftCell="A1">
      <pane xSplit="9" ySplit="1" topLeftCell="J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K28" sqref="K28"/>
    </sheetView>
  </sheetViews>
  <sheetFormatPr defaultColWidth="9.140625" defaultRowHeight="12.75"/>
  <cols>
    <col min="1" max="1" width="9.140625" style="45" customWidth="1"/>
    <col min="2" max="2" width="21.57421875" style="46" bestFit="1" customWidth="1"/>
    <col min="3" max="3" width="10.140625" style="46" bestFit="1" customWidth="1"/>
    <col min="4" max="4" width="9.140625" style="46" customWidth="1"/>
    <col min="5" max="5" width="18.7109375" style="46" bestFit="1" customWidth="1"/>
    <col min="6" max="6" width="11.28125" style="46" bestFit="1" customWidth="1"/>
    <col min="7" max="9" width="9.140625" style="45" customWidth="1"/>
    <col min="10" max="10" width="34.421875" style="46" bestFit="1" customWidth="1"/>
    <col min="11" max="12" width="12.7109375" style="46" customWidth="1"/>
    <col min="13" max="16384" width="9.140625" style="45" customWidth="1"/>
  </cols>
  <sheetData>
    <row r="1" spans="2:12" ht="38.25" customHeight="1">
      <c r="B1" s="90" t="s">
        <v>209</v>
      </c>
      <c r="C1" s="90"/>
      <c r="D1" s="90"/>
      <c r="E1" s="90"/>
      <c r="F1" s="90"/>
      <c r="G1" s="44"/>
      <c r="J1" s="36" t="str">
        <f>Ingredient!B2</f>
        <v>Feed   Ingredient</v>
      </c>
      <c r="K1" s="37" t="s">
        <v>278</v>
      </c>
      <c r="L1" s="37" t="s">
        <v>277</v>
      </c>
    </row>
    <row r="2" spans="10:12" ht="12.75">
      <c r="J2" s="36" t="str">
        <f>Ingredient!B3</f>
        <v>Alfalfa, meal, 17% CP</v>
      </c>
      <c r="K2" s="27">
        <v>0</v>
      </c>
      <c r="L2" s="27">
        <v>0</v>
      </c>
    </row>
    <row r="3" spans="2:12" ht="12.75">
      <c r="B3" s="38" t="s">
        <v>210</v>
      </c>
      <c r="C3" s="38">
        <f>Ingredient!E106</f>
        <v>481.49675</v>
      </c>
      <c r="J3" s="36" t="str">
        <f>Ingredient!B4</f>
        <v>Alfalfa, meal, 22% CP</v>
      </c>
      <c r="K3" s="27">
        <v>0</v>
      </c>
      <c r="L3" s="27">
        <v>0</v>
      </c>
    </row>
    <row r="4" spans="2:12" ht="12.75">
      <c r="B4" s="38" t="s">
        <v>211</v>
      </c>
      <c r="C4" s="67">
        <f>Ingredient!D106</f>
        <v>1000</v>
      </c>
      <c r="J4" s="36" t="str">
        <f>Ingredient!B5</f>
        <v>Barley, grain</v>
      </c>
      <c r="K4" s="27">
        <v>200</v>
      </c>
      <c r="L4" s="27">
        <v>455</v>
      </c>
    </row>
    <row r="5" spans="2:12" ht="12.75">
      <c r="B5" s="38" t="s">
        <v>267</v>
      </c>
      <c r="C5" s="39">
        <f>C8/C15</f>
        <v>184.73458465786774</v>
      </c>
      <c r="J5" s="36" t="str">
        <f>Ingredient!B6</f>
        <v>Barley, flaked</v>
      </c>
      <c r="K5" s="27">
        <v>0</v>
      </c>
      <c r="L5" s="27">
        <v>0</v>
      </c>
    </row>
    <row r="6" spans="10:12" ht="12.75">
      <c r="J6" s="36" t="str">
        <f>Ingredient!B7</f>
        <v>Barley, micronized</v>
      </c>
      <c r="K6" s="27">
        <v>0</v>
      </c>
      <c r="L6" s="27">
        <v>0</v>
      </c>
    </row>
    <row r="7" spans="2:12" ht="12.75">
      <c r="B7" s="64" t="s">
        <v>272</v>
      </c>
      <c r="C7" s="64"/>
      <c r="E7" s="64" t="s">
        <v>274</v>
      </c>
      <c r="F7" s="64"/>
      <c r="J7" s="36" t="str">
        <f>Ingredient!B8</f>
        <v>Barley, pressed</v>
      </c>
      <c r="K7" s="27">
        <v>0</v>
      </c>
      <c r="L7" s="27">
        <v>0</v>
      </c>
    </row>
    <row r="8" spans="2:12" ht="12.75">
      <c r="B8" s="40" t="s">
        <v>212</v>
      </c>
      <c r="C8" s="41">
        <f>Ingredient!H106</f>
        <v>2789.46</v>
      </c>
      <c r="E8" s="40" t="s">
        <v>213</v>
      </c>
      <c r="F8" s="40">
        <f>Ingredient!S106</f>
        <v>1.8227799999999998</v>
      </c>
      <c r="J8" s="36" t="str">
        <f>Ingredient!B9</f>
        <v>Barley, straw</v>
      </c>
      <c r="K8" s="27">
        <v>0</v>
      </c>
      <c r="L8" s="27">
        <v>0</v>
      </c>
    </row>
    <row r="9" spans="2:12" ht="12.75">
      <c r="B9" s="42" t="s">
        <v>214</v>
      </c>
      <c r="C9" s="43">
        <f>Ingredient!I106</f>
        <v>2712.89625</v>
      </c>
      <c r="E9" s="42" t="s">
        <v>268</v>
      </c>
      <c r="F9" s="42">
        <f>Ingredient!V106</f>
        <v>0.6569835</v>
      </c>
      <c r="J9" s="36" t="str">
        <f>Ingredient!B10</f>
        <v>Bean, Navy Seed</v>
      </c>
      <c r="K9" s="27">
        <v>0</v>
      </c>
      <c r="L9" s="27">
        <v>0</v>
      </c>
    </row>
    <row r="10" spans="2:12" ht="12.75">
      <c r="B10" s="40" t="s">
        <v>215</v>
      </c>
      <c r="C10" s="41">
        <f>Ingredient!J106</f>
        <v>2988.12475</v>
      </c>
      <c r="E10" s="40" t="s">
        <v>269</v>
      </c>
      <c r="F10" s="40">
        <f>Ingredient!W106</f>
        <v>0.39497735</v>
      </c>
      <c r="J10" s="36" t="str">
        <f>Ingredient!B11</f>
        <v>Beet, Sugar pulp</v>
      </c>
      <c r="K10" s="27">
        <v>0</v>
      </c>
      <c r="L10" s="27">
        <v>0</v>
      </c>
    </row>
    <row r="11" spans="2:12" ht="12.75">
      <c r="B11" s="42" t="s">
        <v>216</v>
      </c>
      <c r="C11" s="43">
        <f>Ingredient!K106</f>
        <v>1951.6495</v>
      </c>
      <c r="E11" s="42" t="s">
        <v>217</v>
      </c>
      <c r="F11" s="42">
        <f>Ingredient!T106</f>
        <v>0.262559</v>
      </c>
      <c r="J11" s="36" t="str">
        <f>Ingredient!B12</f>
        <v>Blood Meal</v>
      </c>
      <c r="K11" s="27">
        <v>0</v>
      </c>
      <c r="L11" s="27">
        <v>0</v>
      </c>
    </row>
    <row r="12" spans="5:12" ht="12.75">
      <c r="E12" s="40" t="s">
        <v>218</v>
      </c>
      <c r="F12" s="40">
        <f>Ingredient!U106</f>
        <v>0.21876549999999997</v>
      </c>
      <c r="J12" s="36" t="str">
        <f>Ingredient!B13</f>
        <v>Brewers grain</v>
      </c>
      <c r="K12" s="27">
        <v>0</v>
      </c>
      <c r="L12" s="27">
        <v>0</v>
      </c>
    </row>
    <row r="13" spans="2:12" ht="12.75">
      <c r="B13" s="64" t="s">
        <v>0</v>
      </c>
      <c r="C13" s="64"/>
      <c r="E13" s="42" t="s">
        <v>219</v>
      </c>
      <c r="F13" s="42">
        <f>Ingredient!X106</f>
        <v>0.6911875000000001</v>
      </c>
      <c r="J13" s="36" t="str">
        <f>Ingredient!B14</f>
        <v>Citrus pulp</v>
      </c>
      <c r="K13" s="27">
        <v>0</v>
      </c>
      <c r="L13" s="27">
        <v>0</v>
      </c>
    </row>
    <row r="14" spans="2:12" ht="12.75">
      <c r="B14" s="40" t="s">
        <v>220</v>
      </c>
      <c r="C14" s="40">
        <f>Ingredient!G106</f>
        <v>89.225</v>
      </c>
      <c r="E14" s="40" t="s">
        <v>221</v>
      </c>
      <c r="F14" s="40">
        <f>Ingredient!Y106</f>
        <v>0.1512855</v>
      </c>
      <c r="J14" s="36" t="str">
        <f>Ingredient!B15</f>
        <v>Coconut, Copra meal</v>
      </c>
      <c r="K14" s="27">
        <v>0</v>
      </c>
      <c r="L14" s="27">
        <v>0</v>
      </c>
    </row>
    <row r="15" spans="2:12" ht="12.75">
      <c r="B15" s="42" t="s">
        <v>222</v>
      </c>
      <c r="C15" s="42">
        <f>Ingredient!M106</f>
        <v>15.0998255425</v>
      </c>
      <c r="E15" s="42" t="s">
        <v>223</v>
      </c>
      <c r="F15" s="42">
        <f>Ingredient!Z106</f>
        <v>0.1679645</v>
      </c>
      <c r="J15" s="36" t="str">
        <f>Ingredient!B16</f>
        <v>Corn, cobs meal</v>
      </c>
      <c r="K15" s="27">
        <v>0</v>
      </c>
      <c r="L15" s="27">
        <v>0</v>
      </c>
    </row>
    <row r="16" spans="2:12" ht="12.75">
      <c r="B16" s="40" t="s">
        <v>224</v>
      </c>
      <c r="C16" s="40">
        <f>Ingredient!N106</f>
        <v>4.2566</v>
      </c>
      <c r="E16" s="40" t="s">
        <v>225</v>
      </c>
      <c r="F16" s="40">
        <f>Ingredient!AA106</f>
        <v>0.17054750000000002</v>
      </c>
      <c r="J16" s="36" t="str">
        <f>Ingredient!B17</f>
        <v>Corn, gluten meal, 42% CP</v>
      </c>
      <c r="K16" s="27">
        <v>0</v>
      </c>
      <c r="L16" s="27">
        <v>0</v>
      </c>
    </row>
    <row r="17" spans="2:12" ht="12.75">
      <c r="B17" s="42" t="s">
        <v>226</v>
      </c>
      <c r="C17" s="42">
        <f>Ingredient!O106</f>
        <v>3.296475</v>
      </c>
      <c r="E17" s="42" t="s">
        <v>227</v>
      </c>
      <c r="F17" s="42">
        <f>Ingredient!AB106</f>
        <v>15.26325</v>
      </c>
      <c r="J17" s="36" t="str">
        <f>Ingredient!B18</f>
        <v>Corn, gluten meal, 60% CP</v>
      </c>
      <c r="K17" s="27">
        <v>0</v>
      </c>
      <c r="L17" s="27">
        <v>0</v>
      </c>
    </row>
    <row r="18" spans="2:12" ht="12.75">
      <c r="B18" s="40" t="s">
        <v>228</v>
      </c>
      <c r="C18" s="40">
        <f>Ingredient!P106</f>
        <v>7.781124999999999</v>
      </c>
      <c r="E18" s="40" t="s">
        <v>229</v>
      </c>
      <c r="F18" s="40">
        <f>Ingredient!AC106</f>
        <v>0.5367575</v>
      </c>
      <c r="J18" s="36" t="str">
        <f>Ingredient!B19</f>
        <v>Corn, gluten feed, 23%CP</v>
      </c>
      <c r="K18" s="27">
        <v>0</v>
      </c>
      <c r="L18" s="27">
        <v>0</v>
      </c>
    </row>
    <row r="19" spans="5:12" ht="12.75">
      <c r="E19" s="42" t="s">
        <v>230</v>
      </c>
      <c r="F19" s="42">
        <f>Ingredient!AD106</f>
        <v>110.17021749999999</v>
      </c>
      <c r="J19" s="36" t="str">
        <f>Ingredient!B20</f>
        <v>Corn, grain</v>
      </c>
      <c r="K19" s="27">
        <v>300</v>
      </c>
      <c r="L19" s="27">
        <v>335</v>
      </c>
    </row>
    <row r="20" spans="2:12" ht="12.75">
      <c r="B20" s="64" t="s">
        <v>270</v>
      </c>
      <c r="C20" s="64"/>
      <c r="E20" s="40" t="s">
        <v>231</v>
      </c>
      <c r="F20" s="40">
        <f>Ingredient!AE106</f>
        <v>93.9516535</v>
      </c>
      <c r="J20" s="36" t="str">
        <f>Ingredient!B21</f>
        <v>Corn, ground</v>
      </c>
      <c r="K20" s="27">
        <v>0</v>
      </c>
      <c r="L20" s="27">
        <v>0</v>
      </c>
    </row>
    <row r="21" spans="2:12" ht="12.75">
      <c r="B21" s="40" t="s">
        <v>232</v>
      </c>
      <c r="C21" s="40">
        <f>Ingredient!BG106</f>
        <v>0.2959075</v>
      </c>
      <c r="E21" s="42" t="s">
        <v>233</v>
      </c>
      <c r="F21" s="42">
        <f>Ingredient!AF106</f>
        <v>0</v>
      </c>
      <c r="J21" s="36" t="str">
        <f>Ingredient!B22</f>
        <v>Corn, High Lysine</v>
      </c>
      <c r="K21" s="27">
        <v>0</v>
      </c>
      <c r="L21" s="27">
        <v>0</v>
      </c>
    </row>
    <row r="22" spans="2:12" ht="12.75">
      <c r="B22" s="42" t="s">
        <v>234</v>
      </c>
      <c r="C22" s="42">
        <f>Ingredient!BH106</f>
        <v>0.25639999999999996</v>
      </c>
      <c r="E22" s="40" t="s">
        <v>235</v>
      </c>
      <c r="F22" s="40">
        <f>Ingredient!AG106</f>
        <v>0.302725</v>
      </c>
      <c r="J22" s="36" t="str">
        <f>Ingredient!B23</f>
        <v>Cotton seed, meal, 36% CP</v>
      </c>
      <c r="K22" s="27">
        <v>0</v>
      </c>
      <c r="L22" s="27">
        <v>0</v>
      </c>
    </row>
    <row r="23" spans="2:12" ht="12.75">
      <c r="B23" s="40" t="s">
        <v>236</v>
      </c>
      <c r="C23" s="40">
        <f>Ingredient!BF106</f>
        <v>0.7058</v>
      </c>
      <c r="E23" s="42" t="s">
        <v>237</v>
      </c>
      <c r="F23" s="42">
        <f>Ingredient!AH106</f>
        <v>74.02925</v>
      </c>
      <c r="J23" s="36" t="str">
        <f>Ingredient!B24</f>
        <v>Cotton seed, meal, 44% CP</v>
      </c>
      <c r="K23" s="27">
        <v>0</v>
      </c>
      <c r="L23" s="27">
        <v>0</v>
      </c>
    </row>
    <row r="24" spans="2:12" ht="12.75">
      <c r="B24" s="42" t="s">
        <v>238</v>
      </c>
      <c r="C24" s="42">
        <f>Ingredient!BA106</f>
        <v>0.9510999999999998</v>
      </c>
      <c r="G24" s="46"/>
      <c r="J24" s="36" t="str">
        <f>Ingredient!B25</f>
        <v>Fat, Animal</v>
      </c>
      <c r="K24" s="27">
        <v>0</v>
      </c>
      <c r="L24" s="27">
        <v>0</v>
      </c>
    </row>
    <row r="25" spans="2:12" ht="12.75">
      <c r="B25" s="40" t="s">
        <v>239</v>
      </c>
      <c r="C25" s="40">
        <f>Ingredient!BB106</f>
        <v>0.626125</v>
      </c>
      <c r="E25" s="64" t="s">
        <v>273</v>
      </c>
      <c r="F25" s="64"/>
      <c r="J25" s="36" t="str">
        <f>Ingredient!B26</f>
        <v>Fat, Poultary</v>
      </c>
      <c r="K25" s="27">
        <v>0</v>
      </c>
      <c r="L25" s="27">
        <v>0</v>
      </c>
    </row>
    <row r="26" spans="2:12" ht="12.75">
      <c r="B26" s="42" t="s">
        <v>240</v>
      </c>
      <c r="C26" s="42">
        <f>Ingredient!BC106</f>
        <v>0.36115</v>
      </c>
      <c r="E26" s="40" t="s">
        <v>241</v>
      </c>
      <c r="F26" s="40">
        <f>Ingredient!AJ106</f>
        <v>1.58</v>
      </c>
      <c r="J26" s="36" t="str">
        <f>Ingredient!B27</f>
        <v>Oil, Soybean</v>
      </c>
      <c r="K26" s="27">
        <v>0</v>
      </c>
      <c r="L26" s="27">
        <v>0</v>
      </c>
    </row>
    <row r="27" spans="2:12" ht="12.75">
      <c r="B27" s="40" t="s">
        <v>242</v>
      </c>
      <c r="C27" s="40">
        <f>Ingredient!BD106</f>
        <v>0.7463</v>
      </c>
      <c r="E27" s="42" t="s">
        <v>243</v>
      </c>
      <c r="F27" s="43">
        <f>Ingredient!AK106</f>
        <v>12633.86</v>
      </c>
      <c r="J27" s="36" t="str">
        <f>Ingredient!B28</f>
        <v>Oil, Vegetable</v>
      </c>
      <c r="K27" s="27">
        <v>20</v>
      </c>
      <c r="L27" s="27">
        <v>10</v>
      </c>
    </row>
    <row r="28" spans="2:12" ht="12.75">
      <c r="B28" s="42" t="s">
        <v>244</v>
      </c>
      <c r="C28" s="42">
        <f>Ingredient!BE106</f>
        <v>1.2749499999999996</v>
      </c>
      <c r="E28" s="40" t="s">
        <v>245</v>
      </c>
      <c r="F28" s="41">
        <f>Ingredient!AL106</f>
        <v>2000</v>
      </c>
      <c r="J28" s="36" t="str">
        <f>Ingredient!B29</f>
        <v>Fish Meal, Anchovy, 65%</v>
      </c>
      <c r="K28" s="27">
        <v>0</v>
      </c>
      <c r="L28" s="27">
        <v>0</v>
      </c>
    </row>
    <row r="29" spans="2:12" ht="12.75">
      <c r="B29" s="40" t="s">
        <v>246</v>
      </c>
      <c r="C29" s="40">
        <f>Ingredient!BI106</f>
        <v>0.835025</v>
      </c>
      <c r="E29" s="42" t="s">
        <v>247</v>
      </c>
      <c r="F29" s="42">
        <f>Ingredient!AM106</f>
        <v>44.0355</v>
      </c>
      <c r="J29" s="36" t="str">
        <f>Ingredient!B30</f>
        <v>Fish Meal, Herring, 72%</v>
      </c>
      <c r="K29" s="27">
        <v>0</v>
      </c>
      <c r="L29" s="27">
        <v>0</v>
      </c>
    </row>
    <row r="30" spans="2:12" ht="12.75">
      <c r="B30" s="42" t="s">
        <v>248</v>
      </c>
      <c r="C30" s="42">
        <f>Ingredient!BJ106</f>
        <v>0.5866499999999999</v>
      </c>
      <c r="E30" s="40" t="s">
        <v>249</v>
      </c>
      <c r="F30" s="40">
        <f>Ingredient!AO106</f>
        <v>40</v>
      </c>
      <c r="J30" s="36" t="str">
        <f>Ingredient!B31</f>
        <v>Fish Meal, Salmon, 61%</v>
      </c>
      <c r="K30" s="27">
        <v>0</v>
      </c>
      <c r="L30" s="27">
        <v>0</v>
      </c>
    </row>
    <row r="31" spans="2:12" ht="12.75">
      <c r="B31" s="40" t="s">
        <v>250</v>
      </c>
      <c r="C31" s="40">
        <f>Ingredient!BK106</f>
        <v>0.36315</v>
      </c>
      <c r="E31" s="42" t="s">
        <v>251</v>
      </c>
      <c r="F31" s="42">
        <f>Ingredient!AN106</f>
        <v>2.977</v>
      </c>
      <c r="J31" s="36" t="str">
        <f>Ingredient!B32</f>
        <v>Fish Meal, Sardine, 67%</v>
      </c>
      <c r="K31" s="27">
        <v>0</v>
      </c>
      <c r="L31" s="27">
        <v>0</v>
      </c>
    </row>
    <row r="32" spans="2:12" ht="12.75">
      <c r="B32" s="42" t="s">
        <v>252</v>
      </c>
      <c r="C32" s="42">
        <f>Ingredient!BL106</f>
        <v>0.5832999999999999</v>
      </c>
      <c r="E32" s="40" t="s">
        <v>253</v>
      </c>
      <c r="F32" s="40">
        <f>Ingredient!AP106</f>
        <v>0.33403</v>
      </c>
      <c r="J32" s="36" t="str">
        <f>Ingredient!B33</f>
        <v>Fish Meal, Danish</v>
      </c>
      <c r="K32" s="27">
        <v>0</v>
      </c>
      <c r="L32" s="27">
        <v>0</v>
      </c>
    </row>
    <row r="33" spans="2:12" ht="12.75">
      <c r="B33" s="40" t="s">
        <v>254</v>
      </c>
      <c r="C33" s="40">
        <f>Ingredient!BM106</f>
        <v>0.2081875</v>
      </c>
      <c r="E33" s="42" t="s">
        <v>255</v>
      </c>
      <c r="F33" s="42">
        <f>Ingredient!AR106</f>
        <v>1.862</v>
      </c>
      <c r="J33" s="36" t="str">
        <f>Ingredient!B34</f>
        <v>Fish Meal, Peruvian</v>
      </c>
      <c r="K33" s="27">
        <v>0</v>
      </c>
      <c r="L33" s="27">
        <v>0</v>
      </c>
    </row>
    <row r="34" spans="2:12" ht="12.75">
      <c r="B34" s="42" t="s">
        <v>256</v>
      </c>
      <c r="C34" s="42">
        <f>Ingredient!BN106</f>
        <v>0.8015250000000002</v>
      </c>
      <c r="E34" s="40" t="s">
        <v>257</v>
      </c>
      <c r="F34" s="40">
        <f>Ingredient!AS106</f>
        <v>67.15925</v>
      </c>
      <c r="J34" s="36" t="str">
        <f>Ingredient!B35</f>
        <v>Meat Meal</v>
      </c>
      <c r="K34" s="27">
        <v>0</v>
      </c>
      <c r="L34" s="27">
        <v>0</v>
      </c>
    </row>
    <row r="35" spans="5:12" ht="12.75">
      <c r="E35" s="42" t="s">
        <v>258</v>
      </c>
      <c r="F35" s="42">
        <f>Ingredient!AT106</f>
        <v>16.982375</v>
      </c>
      <c r="J35" s="36" t="str">
        <f>Ingredient!B36</f>
        <v>Meat &amp; Blood Meal</v>
      </c>
      <c r="K35" s="27">
        <v>0</v>
      </c>
      <c r="L35" s="27">
        <v>0</v>
      </c>
    </row>
    <row r="36" spans="2:12" ht="12.75">
      <c r="B36" s="64" t="s">
        <v>280</v>
      </c>
      <c r="C36" s="64"/>
      <c r="E36" s="40" t="s">
        <v>260</v>
      </c>
      <c r="F36" s="40">
        <f>Ingredient!AU106</f>
        <v>6.816574999999999</v>
      </c>
      <c r="J36" s="36" t="str">
        <f>Ingredient!B37</f>
        <v>Meat, Blood &amp; Bone (Render Meal)</v>
      </c>
      <c r="K36" s="27">
        <v>0</v>
      </c>
      <c r="L36" s="27">
        <v>0</v>
      </c>
    </row>
    <row r="37" spans="2:12" ht="12.75">
      <c r="B37" s="40" t="s">
        <v>259</v>
      </c>
      <c r="C37" s="40">
        <f>Ingredient!BV106</f>
        <v>300</v>
      </c>
      <c r="E37" s="42" t="s">
        <v>262</v>
      </c>
      <c r="F37" s="42">
        <f>Ingredient!AV106</f>
        <v>5.9403999999999995</v>
      </c>
      <c r="J37" s="36" t="str">
        <f>Ingredient!B38</f>
        <v>Milk, skimmed</v>
      </c>
      <c r="K37" s="27">
        <v>0</v>
      </c>
      <c r="L37" s="27">
        <v>0</v>
      </c>
    </row>
    <row r="38" spans="2:12" ht="12.75">
      <c r="B38" s="42" t="s">
        <v>261</v>
      </c>
      <c r="C38" s="42">
        <f>Ingredient!AY106</f>
        <v>10.375</v>
      </c>
      <c r="E38" s="40" t="s">
        <v>263</v>
      </c>
      <c r="F38" s="40">
        <f>Ingredient!AW106</f>
        <v>8.8065</v>
      </c>
      <c r="J38" s="36" t="str">
        <f>Ingredient!B39</f>
        <v>Molasses, Beet</v>
      </c>
      <c r="K38" s="27">
        <v>0</v>
      </c>
      <c r="L38" s="27">
        <v>0</v>
      </c>
    </row>
    <row r="39" spans="2:12" ht="12.75">
      <c r="B39" s="40" t="s">
        <v>264</v>
      </c>
      <c r="C39" s="40">
        <f>Ingredient!BS106</f>
        <v>1.5303499999999999</v>
      </c>
      <c r="E39" s="42" t="s">
        <v>265</v>
      </c>
      <c r="F39" s="42">
        <f>Ingredient!AX106</f>
        <v>10</v>
      </c>
      <c r="J39" s="36" t="str">
        <f>Ingredient!B40</f>
        <v>Molasses, Cane</v>
      </c>
      <c r="K39" s="27">
        <v>0</v>
      </c>
      <c r="L39" s="27">
        <v>0</v>
      </c>
    </row>
    <row r="40" spans="2:12" ht="12.75">
      <c r="B40" s="42" t="s">
        <v>271</v>
      </c>
      <c r="C40" s="42">
        <f>Ingredient!BW106</f>
        <v>10</v>
      </c>
      <c r="E40" s="40" t="s">
        <v>266</v>
      </c>
      <c r="F40" s="41">
        <f>Ingredient!AQ106</f>
        <v>1306.625</v>
      </c>
      <c r="J40" s="36" t="str">
        <f>Ingredient!B41</f>
        <v>Oats grain</v>
      </c>
      <c r="K40" s="27">
        <v>0</v>
      </c>
      <c r="L40" s="27">
        <v>0</v>
      </c>
    </row>
    <row r="41" spans="10:12" ht="12.75">
      <c r="J41" s="36" t="str">
        <f>Ingredient!B42</f>
        <v>Pea, seed</v>
      </c>
      <c r="K41" s="27">
        <v>0</v>
      </c>
      <c r="L41" s="27">
        <v>0</v>
      </c>
    </row>
    <row r="42" spans="10:12" ht="12.75">
      <c r="J42" s="36" t="str">
        <f>Ingredient!B43</f>
        <v>Potato</v>
      </c>
      <c r="K42" s="27">
        <v>0</v>
      </c>
      <c r="L42" s="27">
        <v>0</v>
      </c>
    </row>
    <row r="43" spans="10:12" ht="12.75">
      <c r="J43" s="36" t="str">
        <f>Ingredient!B44</f>
        <v>Poultry, byproduct meal</v>
      </c>
      <c r="K43" s="27">
        <v>0</v>
      </c>
      <c r="L43" s="27">
        <v>0</v>
      </c>
    </row>
    <row r="44" spans="10:12" ht="12.75">
      <c r="J44" s="36" t="str">
        <f>Ingredient!B45</f>
        <v>Poultry, feather meal</v>
      </c>
      <c r="K44" s="27">
        <v>0</v>
      </c>
      <c r="L44" s="27">
        <v>0</v>
      </c>
    </row>
    <row r="45" spans="10:12" ht="12.75">
      <c r="J45" s="36" t="str">
        <f>Ingredient!B46</f>
        <v>Rape Seed Meal</v>
      </c>
      <c r="K45" s="27">
        <v>0</v>
      </c>
      <c r="L45" s="27">
        <v>0</v>
      </c>
    </row>
    <row r="46" spans="10:12" ht="12.75">
      <c r="J46" s="36" t="str">
        <f>Ingredient!B47</f>
        <v>Rice, Bran</v>
      </c>
      <c r="K46" s="27">
        <v>0</v>
      </c>
      <c r="L46" s="27">
        <v>0</v>
      </c>
    </row>
    <row r="47" spans="10:12" ht="12.75">
      <c r="J47" s="36" t="str">
        <f>Ingredient!B48</f>
        <v>Rice, Grain</v>
      </c>
      <c r="K47" s="27">
        <v>0</v>
      </c>
      <c r="L47" s="27">
        <v>0</v>
      </c>
    </row>
    <row r="48" spans="10:12" ht="12.75">
      <c r="J48" s="36" t="str">
        <f>Ingredient!B49</f>
        <v>Sesame Seed Meal</v>
      </c>
      <c r="K48" s="27">
        <v>0</v>
      </c>
      <c r="L48" s="27">
        <v>0</v>
      </c>
    </row>
    <row r="49" spans="10:12" ht="12.75">
      <c r="J49" s="36" t="str">
        <f>Ingredient!B50</f>
        <v>Shrimp meal</v>
      </c>
      <c r="K49" s="27">
        <v>0</v>
      </c>
      <c r="L49" s="27">
        <v>0</v>
      </c>
    </row>
    <row r="50" spans="10:12" ht="12.75">
      <c r="J50" s="36" t="str">
        <f>Ingredient!B51</f>
        <v>Sorghum grain</v>
      </c>
      <c r="K50" s="27">
        <v>0</v>
      </c>
      <c r="L50" s="27">
        <v>0</v>
      </c>
    </row>
    <row r="51" spans="10:12" ht="12.75">
      <c r="J51" s="36" t="str">
        <f>Ingredient!B52</f>
        <v>Soybean Seed, Whole</v>
      </c>
      <c r="K51" s="27">
        <v>0</v>
      </c>
      <c r="L51" s="27">
        <v>0</v>
      </c>
    </row>
    <row r="52" spans="10:12" ht="12.75">
      <c r="J52" s="36" t="str">
        <f>Ingredient!B53</f>
        <v>Soybean Seed, Meal, 48%</v>
      </c>
      <c r="K52" s="27">
        <v>1223</v>
      </c>
      <c r="L52" s="27">
        <v>142.75</v>
      </c>
    </row>
    <row r="53" spans="10:12" ht="12.75">
      <c r="J53" s="36" t="str">
        <f>Ingredient!B54</f>
        <v>Sunflower Seed Meal 40%</v>
      </c>
      <c r="K53" s="27">
        <v>0</v>
      </c>
      <c r="L53" s="27">
        <v>0</v>
      </c>
    </row>
    <row r="54" spans="10:12" ht="12.75">
      <c r="J54" s="36" t="str">
        <f>Ingredient!B55</f>
        <v>Sunflower Seed Meal 46%</v>
      </c>
      <c r="K54" s="27">
        <v>0</v>
      </c>
      <c r="L54" s="27">
        <v>0</v>
      </c>
    </row>
    <row r="55" spans="10:12" ht="12.75">
      <c r="J55" s="36" t="str">
        <f>Ingredient!B56</f>
        <v>Urea</v>
      </c>
      <c r="K55" s="27">
        <v>0</v>
      </c>
      <c r="L55" s="27">
        <v>0</v>
      </c>
    </row>
    <row r="56" spans="10:12" ht="12.75">
      <c r="J56" s="36" t="str">
        <f>Ingredient!B57</f>
        <v>Wheat, bran</v>
      </c>
      <c r="K56" s="27">
        <v>0</v>
      </c>
      <c r="L56" s="27">
        <v>0</v>
      </c>
    </row>
    <row r="57" spans="10:12" ht="12.75">
      <c r="J57" s="36" t="str">
        <f>Ingredient!B58</f>
        <v>Wheat, middlings</v>
      </c>
      <c r="K57" s="27">
        <v>0</v>
      </c>
      <c r="L57" s="27">
        <v>0</v>
      </c>
    </row>
    <row r="58" spans="10:12" ht="12.75">
      <c r="J58" s="36" t="str">
        <f>Ingredient!B59</f>
        <v>Wheat, grain</v>
      </c>
      <c r="K58" s="27">
        <v>0</v>
      </c>
      <c r="L58" s="27">
        <v>0</v>
      </c>
    </row>
    <row r="59" spans="10:12" ht="12.75">
      <c r="J59" s="36" t="str">
        <f>Ingredient!B60</f>
        <v>Whey</v>
      </c>
      <c r="K59" s="27">
        <v>0</v>
      </c>
      <c r="L59" s="27">
        <v>0</v>
      </c>
    </row>
    <row r="60" spans="10:12" ht="12.75">
      <c r="J60" s="36" t="str">
        <f>Ingredient!B61</f>
        <v>Yeast, brewers</v>
      </c>
      <c r="K60" s="27">
        <v>0</v>
      </c>
      <c r="L60" s="27">
        <v>0</v>
      </c>
    </row>
    <row r="61" spans="10:12" ht="12.75">
      <c r="J61" s="36" t="str">
        <f>Ingredient!B62</f>
        <v>Dl Methionine, 99%</v>
      </c>
      <c r="K61" s="27">
        <v>12370</v>
      </c>
      <c r="L61" s="27">
        <v>0.5</v>
      </c>
    </row>
    <row r="62" spans="10:12" ht="12.75">
      <c r="J62" s="36" t="str">
        <f>Ingredient!B63</f>
        <v>L Lysine</v>
      </c>
      <c r="K62" s="27">
        <v>0</v>
      </c>
      <c r="L62" s="27">
        <v>0</v>
      </c>
    </row>
    <row r="63" spans="10:12" ht="12.75">
      <c r="J63" s="36" t="str">
        <f>Ingredient!B64</f>
        <v>Choline Chlorid, Silica 60%</v>
      </c>
      <c r="K63" s="27">
        <v>6850</v>
      </c>
      <c r="L63" s="27">
        <v>0.5</v>
      </c>
    </row>
    <row r="64" spans="10:12" ht="12.75">
      <c r="J64" s="36" t="str">
        <f>Ingredient!B65</f>
        <v>Choline Chlorid, Silica 50%</v>
      </c>
      <c r="K64" s="27">
        <v>0</v>
      </c>
      <c r="L64" s="27">
        <v>0</v>
      </c>
    </row>
    <row r="65" spans="10:12" ht="12.75">
      <c r="J65" s="36" t="str">
        <f>Ingredient!B66</f>
        <v>Di Calcium Phosphate</v>
      </c>
      <c r="K65" s="27">
        <v>6425</v>
      </c>
      <c r="L65" s="27">
        <v>13.45</v>
      </c>
    </row>
    <row r="66" spans="10:12" ht="12.75">
      <c r="J66" s="36" t="str">
        <f>Ingredient!B67</f>
        <v>Limestone</v>
      </c>
      <c r="K66" s="27">
        <v>45</v>
      </c>
      <c r="L66" s="27">
        <v>37.05</v>
      </c>
    </row>
    <row r="67" spans="10:12" ht="12.75">
      <c r="J67" s="36" t="str">
        <f>Ingredient!B68</f>
        <v>Salt (Na Cl)</v>
      </c>
      <c r="K67" s="27">
        <v>380</v>
      </c>
      <c r="L67" s="27">
        <v>2.75</v>
      </c>
    </row>
    <row r="68" spans="10:12" ht="12.75">
      <c r="J68" s="36" t="str">
        <f>Ingredient!B69</f>
        <v>Sodium Bicarbonate (Na H CO3)</v>
      </c>
      <c r="K68" s="27">
        <v>1345</v>
      </c>
      <c r="L68" s="27">
        <v>1</v>
      </c>
    </row>
    <row r="69" spans="10:12" ht="12.75">
      <c r="J69" s="36" t="str">
        <f>Ingredient!B70</f>
        <v>Layer Vitamin Premix, 0.05%</v>
      </c>
      <c r="K69" s="27">
        <v>0</v>
      </c>
      <c r="L69" s="27">
        <v>0</v>
      </c>
    </row>
    <row r="70" spans="10:12" ht="12.75">
      <c r="J70" s="36" t="str">
        <f>Ingredient!B71</f>
        <v>Layer Vitamin Premix, 0.1%</v>
      </c>
      <c r="K70" s="27">
        <v>12460</v>
      </c>
      <c r="L70" s="27">
        <v>1</v>
      </c>
    </row>
    <row r="71" spans="10:12" ht="12.75">
      <c r="J71" s="36" t="str">
        <f>Ingredient!B72</f>
        <v>Broiler Vitamin Premix, 0.1%</v>
      </c>
      <c r="K71" s="27">
        <v>0</v>
      </c>
      <c r="L71" s="27">
        <v>0</v>
      </c>
    </row>
    <row r="72" spans="10:12" ht="12.75">
      <c r="J72" s="36" t="str">
        <f>Ingredient!B73</f>
        <v>Layer Mineral Premix, 0.05%</v>
      </c>
      <c r="K72" s="27">
        <v>0</v>
      </c>
      <c r="L72" s="27">
        <v>0</v>
      </c>
    </row>
    <row r="73" spans="10:12" ht="12.75">
      <c r="J73" s="36" t="str">
        <f>Ingredient!B74</f>
        <v>Layer Mineral Premix, 0.1%</v>
      </c>
      <c r="K73" s="27">
        <v>2670</v>
      </c>
      <c r="L73" s="27">
        <v>1</v>
      </c>
    </row>
    <row r="74" spans="10:12" ht="12.75">
      <c r="J74" s="36" t="str">
        <f>Ingredient!B75</f>
        <v>Broiler Mineral Premix, 0.1%</v>
      </c>
      <c r="K74" s="27">
        <v>0</v>
      </c>
      <c r="L74" s="27">
        <v>0</v>
      </c>
    </row>
    <row r="75" spans="10:12" ht="12.75">
      <c r="J75" s="36" t="str">
        <f>Ingredient!B76</f>
        <v>Broiler Vitamin &amp; Mineral Premix, 1%</v>
      </c>
      <c r="K75" s="27">
        <v>0</v>
      </c>
      <c r="L75" s="27">
        <v>0</v>
      </c>
    </row>
    <row r="76" spans="10:12" ht="12.75">
      <c r="J76" s="36" t="str">
        <f>Ingredient!B77</f>
        <v>Layer Vitamin &amp; Mineral Premix, 1%</v>
      </c>
      <c r="K76" s="27">
        <v>0</v>
      </c>
      <c r="L76" s="27">
        <v>0</v>
      </c>
    </row>
    <row r="77" spans="10:12" ht="12.75">
      <c r="J77" s="36" t="str">
        <f>Ingredient!B78</f>
        <v>Brioler Vitamin &amp; Mineral Premix, 2%</v>
      </c>
      <c r="K77" s="27">
        <v>0</v>
      </c>
      <c r="L77" s="27">
        <v>0</v>
      </c>
    </row>
    <row r="78" spans="10:12" ht="12.75">
      <c r="J78" s="36" t="str">
        <f>Ingredient!B79</f>
        <v>Broiler Concentrate 2.5%</v>
      </c>
      <c r="K78" s="27">
        <v>0</v>
      </c>
      <c r="L78" s="27">
        <v>0</v>
      </c>
    </row>
    <row r="79" spans="10:12" ht="12.75">
      <c r="J79" s="36">
        <f>Ingredient!B80</f>
        <v>0</v>
      </c>
      <c r="K79" s="27">
        <v>0</v>
      </c>
      <c r="L79" s="27">
        <v>0</v>
      </c>
    </row>
    <row r="80" spans="10:12" ht="12.75">
      <c r="J80" s="36">
        <f>Ingredient!B81</f>
        <v>0</v>
      </c>
      <c r="K80" s="27">
        <v>0</v>
      </c>
      <c r="L80" s="27">
        <v>0</v>
      </c>
    </row>
    <row r="81" spans="10:12" ht="12.75">
      <c r="J81" s="36">
        <f>Ingredient!B82</f>
        <v>0</v>
      </c>
      <c r="K81" s="27">
        <v>0</v>
      </c>
      <c r="L81" s="27">
        <v>0</v>
      </c>
    </row>
    <row r="82" spans="10:12" ht="12.75">
      <c r="J82" s="36">
        <f>Ingredient!B83</f>
        <v>0</v>
      </c>
      <c r="K82" s="27">
        <v>0</v>
      </c>
      <c r="L82" s="27">
        <v>0</v>
      </c>
    </row>
    <row r="83" spans="10:12" ht="12.75">
      <c r="J83" s="36">
        <f>Ingredient!B84</f>
        <v>0</v>
      </c>
      <c r="K83" s="27">
        <v>0</v>
      </c>
      <c r="L83" s="27">
        <v>0</v>
      </c>
    </row>
    <row r="84" spans="10:12" ht="12.75">
      <c r="J84" s="36">
        <f>Ingredient!B85</f>
        <v>0</v>
      </c>
      <c r="K84" s="27">
        <v>0</v>
      </c>
      <c r="L84" s="27">
        <v>0</v>
      </c>
    </row>
    <row r="85" spans="10:12" ht="12.75">
      <c r="J85" s="36">
        <f>Ingredient!B86</f>
        <v>0</v>
      </c>
      <c r="K85" s="27">
        <v>0</v>
      </c>
      <c r="L85" s="27">
        <v>0</v>
      </c>
    </row>
    <row r="86" spans="10:12" ht="12.75">
      <c r="J86" s="36">
        <f>Ingredient!B87</f>
        <v>0</v>
      </c>
      <c r="K86" s="27">
        <v>0</v>
      </c>
      <c r="L86" s="27">
        <v>0</v>
      </c>
    </row>
    <row r="87" spans="10:12" ht="12.75">
      <c r="J87" s="36">
        <f>Ingredient!B88</f>
        <v>0</v>
      </c>
      <c r="K87" s="27">
        <v>0</v>
      </c>
      <c r="L87" s="27">
        <v>0</v>
      </c>
    </row>
    <row r="88" spans="10:12" ht="12.75">
      <c r="J88" s="36">
        <f>Ingredient!B89</f>
        <v>0</v>
      </c>
      <c r="K88" s="27">
        <v>0</v>
      </c>
      <c r="L88" s="27">
        <v>0</v>
      </c>
    </row>
    <row r="89" spans="10:12" ht="12.75">
      <c r="J89" s="36">
        <f>Ingredient!B90</f>
        <v>0</v>
      </c>
      <c r="K89" s="27">
        <v>0</v>
      </c>
      <c r="L89" s="27">
        <v>0</v>
      </c>
    </row>
    <row r="90" spans="10:12" ht="12.75">
      <c r="J90" s="36">
        <f>Ingredient!B91</f>
        <v>0</v>
      </c>
      <c r="K90" s="27">
        <v>0</v>
      </c>
      <c r="L90" s="27">
        <v>0</v>
      </c>
    </row>
    <row r="91" spans="10:12" ht="12.75">
      <c r="J91" s="36">
        <f>Ingredient!B92</f>
        <v>0</v>
      </c>
      <c r="K91" s="27">
        <v>0</v>
      </c>
      <c r="L91" s="27">
        <v>0</v>
      </c>
    </row>
    <row r="92" spans="10:12" ht="12.75">
      <c r="J92" s="36">
        <f>Ingredient!B93</f>
        <v>0</v>
      </c>
      <c r="K92" s="27">
        <v>0</v>
      </c>
      <c r="L92" s="27">
        <v>0</v>
      </c>
    </row>
    <row r="93" spans="10:12" ht="12.75">
      <c r="J93" s="36">
        <f>Ingredient!B94</f>
        <v>0</v>
      </c>
      <c r="K93" s="27">
        <v>0</v>
      </c>
      <c r="L93" s="27">
        <v>0</v>
      </c>
    </row>
    <row r="94" spans="10:12" ht="12.75">
      <c r="J94" s="36">
        <f>Ingredient!B95</f>
        <v>0</v>
      </c>
      <c r="K94" s="27">
        <v>0</v>
      </c>
      <c r="L94" s="27">
        <v>0</v>
      </c>
    </row>
    <row r="95" spans="10:12" ht="12.75">
      <c r="J95" s="36">
        <f>Ingredient!B96</f>
        <v>0</v>
      </c>
      <c r="K95" s="27">
        <v>0</v>
      </c>
      <c r="L95" s="27">
        <v>0</v>
      </c>
    </row>
    <row r="96" spans="10:12" ht="12.75">
      <c r="J96" s="36">
        <f>Ingredient!B97</f>
        <v>0</v>
      </c>
      <c r="K96" s="27">
        <v>0</v>
      </c>
      <c r="L96" s="27">
        <v>0</v>
      </c>
    </row>
    <row r="97" spans="10:12" ht="12.75">
      <c r="J97" s="36">
        <f>Ingredient!B98</f>
        <v>0</v>
      </c>
      <c r="K97" s="27">
        <v>0</v>
      </c>
      <c r="L97" s="27">
        <v>0</v>
      </c>
    </row>
    <row r="98" spans="10:12" ht="12.75">
      <c r="J98" s="36">
        <f>Ingredient!B99</f>
        <v>0</v>
      </c>
      <c r="K98" s="27">
        <v>0</v>
      </c>
      <c r="L98" s="27">
        <v>0</v>
      </c>
    </row>
    <row r="99" spans="10:12" ht="12.75">
      <c r="J99" s="36">
        <f>Ingredient!B100</f>
        <v>0</v>
      </c>
      <c r="K99" s="27">
        <v>0</v>
      </c>
      <c r="L99" s="27">
        <v>0</v>
      </c>
    </row>
    <row r="100" spans="10:12" ht="12.75">
      <c r="J100" s="36">
        <f>Ingredient!B101</f>
        <v>0</v>
      </c>
      <c r="K100" s="27">
        <v>0</v>
      </c>
      <c r="L100" s="27">
        <v>0</v>
      </c>
    </row>
    <row r="101" spans="10:12" ht="12.75">
      <c r="J101" s="36">
        <f>Ingredient!B102</f>
        <v>0</v>
      </c>
      <c r="K101" s="27">
        <v>0</v>
      </c>
      <c r="L101" s="27">
        <v>0</v>
      </c>
    </row>
    <row r="102" spans="10:12" ht="12.75">
      <c r="J102" s="46">
        <v>0</v>
      </c>
      <c r="K102" s="46">
        <v>0</v>
      </c>
      <c r="L102" s="46">
        <v>0</v>
      </c>
    </row>
  </sheetData>
  <sheetProtection password="EE71" sheet="1" objects="1" scenarios="1" selectLockedCells="1"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0"/>
  <sheetViews>
    <sheetView zoomScale="75" zoomScaleNormal="75" zoomScalePageLayoutView="0" workbookViewId="0" topLeftCell="A1">
      <pane xSplit="2" ySplit="2" topLeftCell="C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.8515625" style="1" bestFit="1" customWidth="1"/>
    <col min="2" max="2" width="33.7109375" style="27" customWidth="1"/>
    <col min="3" max="3" width="12.7109375" style="14" customWidth="1"/>
    <col min="4" max="5" width="10.421875" style="51" customWidth="1"/>
    <col min="6" max="6" width="3.7109375" style="15" customWidth="1"/>
    <col min="7" max="7" width="12.7109375" style="15" customWidth="1"/>
    <col min="8" max="8" width="10.421875" style="16" customWidth="1"/>
    <col min="9" max="11" width="10.421875" style="17" customWidth="1"/>
    <col min="12" max="12" width="3.7109375" style="15" customWidth="1"/>
    <col min="13" max="17" width="8.421875" style="15" customWidth="1"/>
    <col min="18" max="18" width="3.7109375" style="13" customWidth="1"/>
    <col min="19" max="26" width="8.421875" style="15" customWidth="1"/>
    <col min="27" max="27" width="9.8515625" style="19" customWidth="1"/>
    <col min="28" max="28" width="11.00390625" style="15" customWidth="1"/>
    <col min="29" max="29" width="8.421875" style="15" customWidth="1"/>
    <col min="30" max="32" width="11.57421875" style="15" customWidth="1"/>
    <col min="33" max="33" width="9.140625" style="15" customWidth="1"/>
    <col min="34" max="34" width="11.57421875" style="15" customWidth="1"/>
    <col min="35" max="35" width="3.7109375" style="15" customWidth="1"/>
    <col min="36" max="36" width="9.421875" style="15" customWidth="1"/>
    <col min="37" max="37" width="13.57421875" style="15" customWidth="1"/>
    <col min="38" max="38" width="12.00390625" style="15" customWidth="1"/>
    <col min="39" max="39" width="10.00390625" style="15" customWidth="1"/>
    <col min="40" max="40" width="8.421875" style="15" customWidth="1"/>
    <col min="41" max="41" width="11.57421875" style="15" customWidth="1"/>
    <col min="42" max="42" width="10.421875" style="15" customWidth="1"/>
    <col min="43" max="43" width="10.00390625" style="15" customWidth="1"/>
    <col min="44" max="45" width="8.421875" style="15" customWidth="1"/>
    <col min="46" max="46" width="10.00390625" style="15" customWidth="1"/>
    <col min="47" max="47" width="9.7109375" style="15" customWidth="1"/>
    <col min="48" max="48" width="10.00390625" style="15" customWidth="1"/>
    <col min="49" max="49" width="8.421875" style="15" customWidth="1"/>
    <col min="50" max="50" width="11.57421875" style="15" bestFit="1" customWidth="1"/>
    <col min="51" max="51" width="8.421875" style="15" customWidth="1"/>
    <col min="52" max="52" width="3.7109375" style="15" customWidth="1"/>
    <col min="53" max="66" width="9.140625" style="15" customWidth="1"/>
    <col min="67" max="67" width="3.7109375" style="15" customWidth="1"/>
    <col min="68" max="72" width="9.140625" style="15" customWidth="1"/>
    <col min="73" max="73" width="3.7109375" style="13" customWidth="1"/>
    <col min="74" max="74" width="12.7109375" style="21" bestFit="1" customWidth="1"/>
    <col min="75" max="75" width="11.57421875" style="13" bestFit="1" customWidth="1"/>
    <col min="76" max="16384" width="9.140625" style="13" customWidth="1"/>
  </cols>
  <sheetData>
    <row r="1" spans="13:68" ht="12.75">
      <c r="M1" s="15" t="s">
        <v>0</v>
      </c>
      <c r="R1" s="18"/>
      <c r="S1" s="15" t="s">
        <v>1</v>
      </c>
      <c r="AJ1" s="15" t="s">
        <v>2</v>
      </c>
      <c r="AO1" s="20" t="s">
        <v>3</v>
      </c>
      <c r="AP1" s="20"/>
      <c r="AQ1" s="20"/>
      <c r="AR1" s="20"/>
      <c r="AS1" s="20"/>
      <c r="AT1" s="20"/>
      <c r="AU1" s="20"/>
      <c r="AV1" s="20"/>
      <c r="AW1" s="20"/>
      <c r="AX1" s="20"/>
      <c r="AY1" s="20"/>
      <c r="BA1" s="15" t="s">
        <v>4</v>
      </c>
      <c r="BP1" s="15" t="s">
        <v>5</v>
      </c>
    </row>
    <row r="2" spans="1:75" s="9" customFormat="1" ht="38.25">
      <c r="A2" s="1" t="s">
        <v>6</v>
      </c>
      <c r="B2" s="47" t="s">
        <v>7</v>
      </c>
      <c r="C2" s="2" t="s">
        <v>8</v>
      </c>
      <c r="D2" s="52" t="s">
        <v>10</v>
      </c>
      <c r="E2" s="52" t="s">
        <v>276</v>
      </c>
      <c r="F2" s="4"/>
      <c r="G2" s="3" t="s">
        <v>9</v>
      </c>
      <c r="H2" s="5" t="s">
        <v>11</v>
      </c>
      <c r="I2" s="6" t="s">
        <v>12</v>
      </c>
      <c r="J2" s="6" t="s">
        <v>13</v>
      </c>
      <c r="K2" s="6" t="s">
        <v>14</v>
      </c>
      <c r="L2" s="4"/>
      <c r="M2" s="3" t="s">
        <v>15</v>
      </c>
      <c r="N2" s="3" t="s">
        <v>16</v>
      </c>
      <c r="O2" s="4" t="s">
        <v>17</v>
      </c>
      <c r="P2" s="4" t="s">
        <v>18</v>
      </c>
      <c r="Q2" s="4" t="s">
        <v>19</v>
      </c>
      <c r="R2" s="7"/>
      <c r="S2" s="3" t="s">
        <v>20</v>
      </c>
      <c r="T2" s="3" t="s">
        <v>21</v>
      </c>
      <c r="U2" s="3" t="s">
        <v>22</v>
      </c>
      <c r="V2" s="3" t="s">
        <v>23</v>
      </c>
      <c r="W2" s="4" t="s">
        <v>24</v>
      </c>
      <c r="X2" s="3" t="s">
        <v>25</v>
      </c>
      <c r="Y2" s="3" t="s">
        <v>26</v>
      </c>
      <c r="Z2" s="3" t="s">
        <v>27</v>
      </c>
      <c r="AA2" s="8" t="s">
        <v>28</v>
      </c>
      <c r="AB2" s="3" t="s">
        <v>29</v>
      </c>
      <c r="AC2" s="4" t="s">
        <v>30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  <c r="AJ2" s="10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4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10" t="s">
        <v>46</v>
      </c>
      <c r="AU2" s="3" t="s">
        <v>47</v>
      </c>
      <c r="AV2" s="10" t="s">
        <v>48</v>
      </c>
      <c r="AW2" s="3" t="s">
        <v>49</v>
      </c>
      <c r="AX2" s="3" t="s">
        <v>50</v>
      </c>
      <c r="AY2" s="3" t="s">
        <v>51</v>
      </c>
      <c r="AZ2" s="3"/>
      <c r="BA2" s="4" t="s">
        <v>52</v>
      </c>
      <c r="BB2" s="4" t="s">
        <v>53</v>
      </c>
      <c r="BC2" s="4" t="s">
        <v>54</v>
      </c>
      <c r="BD2" s="4" t="s">
        <v>55</v>
      </c>
      <c r="BE2" s="4" t="s">
        <v>56</v>
      </c>
      <c r="BF2" s="4" t="s">
        <v>57</v>
      </c>
      <c r="BG2" s="4" t="s">
        <v>58</v>
      </c>
      <c r="BH2" s="4" t="s">
        <v>59</v>
      </c>
      <c r="BI2" s="4" t="s">
        <v>60</v>
      </c>
      <c r="BJ2" s="4" t="s">
        <v>61</v>
      </c>
      <c r="BK2" s="4" t="s">
        <v>62</v>
      </c>
      <c r="BL2" s="4" t="s">
        <v>63</v>
      </c>
      <c r="BM2" s="4" t="s">
        <v>64</v>
      </c>
      <c r="BN2" s="4" t="s">
        <v>65</v>
      </c>
      <c r="BO2" s="4"/>
      <c r="BP2" s="4" t="s">
        <v>17</v>
      </c>
      <c r="BQ2" s="4" t="s">
        <v>66</v>
      </c>
      <c r="BR2" s="4" t="s">
        <v>67</v>
      </c>
      <c r="BS2" s="11" t="s">
        <v>68</v>
      </c>
      <c r="BT2" s="4" t="s">
        <v>69</v>
      </c>
      <c r="BV2" s="12" t="s">
        <v>70</v>
      </c>
      <c r="BW2" s="7" t="s">
        <v>71</v>
      </c>
    </row>
    <row r="3" spans="1:72" ht="12.75">
      <c r="A3" s="22">
        <v>1</v>
      </c>
      <c r="B3" s="27" t="s">
        <v>73</v>
      </c>
      <c r="C3" s="14" t="s">
        <v>74</v>
      </c>
      <c r="D3" s="51">
        <f>Analysis!L2</f>
        <v>0</v>
      </c>
      <c r="E3" s="51">
        <f>Analysis!K2</f>
        <v>0</v>
      </c>
      <c r="G3" s="15">
        <v>92</v>
      </c>
      <c r="H3" s="16">
        <v>1649.122807017544</v>
      </c>
      <c r="I3" s="17">
        <v>1504</v>
      </c>
      <c r="J3" s="17">
        <v>1393</v>
      </c>
      <c r="K3" s="17">
        <v>770</v>
      </c>
      <c r="M3" s="15">
        <v>17.3</v>
      </c>
      <c r="N3" s="15">
        <v>24</v>
      </c>
      <c r="O3" s="15">
        <v>2.7</v>
      </c>
      <c r="P3" s="15">
        <v>9.7</v>
      </c>
      <c r="Q3" s="15">
        <v>46.3</v>
      </c>
      <c r="S3" s="15">
        <v>1.4</v>
      </c>
      <c r="T3" s="15">
        <v>0.47</v>
      </c>
      <c r="U3" s="15">
        <v>0.29</v>
      </c>
      <c r="V3" s="15">
        <v>0.23</v>
      </c>
      <c r="W3" s="15">
        <v>0.1955</v>
      </c>
      <c r="X3" s="15">
        <v>2.39</v>
      </c>
      <c r="Y3" s="15">
        <v>0.1</v>
      </c>
      <c r="Z3" s="15">
        <v>0.22</v>
      </c>
      <c r="AA3" s="19">
        <v>0.3</v>
      </c>
      <c r="AB3" s="15">
        <v>10</v>
      </c>
      <c r="AC3" s="15">
        <v>0.15</v>
      </c>
      <c r="AD3" s="15">
        <v>405</v>
      </c>
      <c r="AE3" s="15">
        <v>31</v>
      </c>
      <c r="AG3" s="15">
        <v>0.33</v>
      </c>
      <c r="AH3" s="15">
        <v>19</v>
      </c>
      <c r="AJ3" s="15">
        <v>120</v>
      </c>
      <c r="AK3" s="23">
        <v>200040</v>
      </c>
      <c r="AL3" s="15">
        <v>0</v>
      </c>
      <c r="AM3" s="15">
        <v>111</v>
      </c>
      <c r="AN3" s="15">
        <v>8.2</v>
      </c>
      <c r="AP3" s="15">
        <v>0.33</v>
      </c>
      <c r="AQ3" s="15">
        <v>1370</v>
      </c>
      <c r="AR3" s="15">
        <v>4.4</v>
      </c>
      <c r="AS3" s="15">
        <v>37</v>
      </c>
      <c r="AT3" s="15">
        <v>29.8</v>
      </c>
      <c r="AU3" s="15">
        <v>12.9</v>
      </c>
      <c r="AV3" s="15">
        <v>3.4</v>
      </c>
      <c r="AW3" s="15">
        <v>7.1</v>
      </c>
      <c r="AX3" s="15">
        <v>0</v>
      </c>
      <c r="AY3" s="15">
        <v>263</v>
      </c>
      <c r="BA3" s="15">
        <v>0.77</v>
      </c>
      <c r="BB3" s="15">
        <v>0.84</v>
      </c>
      <c r="BC3" s="15">
        <v>0.33</v>
      </c>
      <c r="BD3" s="15">
        <v>0.81</v>
      </c>
      <c r="BE3" s="15">
        <v>1.28</v>
      </c>
      <c r="BF3" s="15">
        <v>0.85</v>
      </c>
      <c r="BG3" s="15">
        <v>0.27</v>
      </c>
      <c r="BH3" s="15">
        <v>0.29</v>
      </c>
      <c r="BI3" s="15">
        <v>0.8</v>
      </c>
      <c r="BJ3" s="15">
        <v>0.54</v>
      </c>
      <c r="BK3" s="15">
        <v>0.71</v>
      </c>
      <c r="BL3" s="15">
        <v>0.71</v>
      </c>
      <c r="BM3" s="15">
        <v>0.34</v>
      </c>
      <c r="BN3" s="15">
        <v>0.88</v>
      </c>
      <c r="BP3" s="15">
        <v>2.3</v>
      </c>
      <c r="BQ3" s="15">
        <v>0.3</v>
      </c>
      <c r="BR3" s="15">
        <v>0.6</v>
      </c>
      <c r="BS3" s="15">
        <v>0.4</v>
      </c>
      <c r="BT3" s="15">
        <v>0</v>
      </c>
    </row>
    <row r="4" spans="1:72" ht="12.75">
      <c r="A4" s="22">
        <v>2</v>
      </c>
      <c r="B4" s="27" t="s">
        <v>75</v>
      </c>
      <c r="C4" s="14" t="s">
        <v>76</v>
      </c>
      <c r="D4" s="51">
        <f>Analysis!L3</f>
        <v>0</v>
      </c>
      <c r="E4" s="51">
        <f>Analysis!K3</f>
        <v>0</v>
      </c>
      <c r="G4" s="15">
        <v>93</v>
      </c>
      <c r="H4" s="16">
        <v>1818.9992181391713</v>
      </c>
      <c r="I4" s="17">
        <v>1692</v>
      </c>
      <c r="J4" s="17">
        <v>1661</v>
      </c>
      <c r="K4" s="17">
        <v>1155</v>
      </c>
      <c r="M4" s="15">
        <v>22.2</v>
      </c>
      <c r="N4" s="15">
        <v>18.3</v>
      </c>
      <c r="O4" s="15">
        <v>4.1</v>
      </c>
      <c r="P4" s="15">
        <v>10.2</v>
      </c>
      <c r="Q4" s="15">
        <v>45.2</v>
      </c>
      <c r="S4" s="15">
        <v>1.69</v>
      </c>
      <c r="T4" s="15">
        <v>0.52</v>
      </c>
      <c r="U4" s="15">
        <v>0.31</v>
      </c>
      <c r="V4" s="15">
        <v>0.3</v>
      </c>
      <c r="W4" s="15">
        <v>0.255</v>
      </c>
      <c r="X4" s="15">
        <v>2.4</v>
      </c>
      <c r="Y4" s="15">
        <v>0.12</v>
      </c>
      <c r="Z4" s="15">
        <v>0.3</v>
      </c>
      <c r="AA4" s="19">
        <v>0.31</v>
      </c>
      <c r="AB4" s="15">
        <v>10</v>
      </c>
      <c r="AC4" s="15">
        <v>0.17</v>
      </c>
      <c r="AD4" s="15">
        <v>355</v>
      </c>
      <c r="AE4" s="15">
        <v>36</v>
      </c>
      <c r="AG4" s="15">
        <v>0</v>
      </c>
      <c r="AH4" s="15">
        <v>19</v>
      </c>
      <c r="AJ4" s="15">
        <v>235</v>
      </c>
      <c r="AK4" s="23">
        <v>391745</v>
      </c>
      <c r="AL4" s="15">
        <v>0</v>
      </c>
      <c r="AM4" s="15">
        <v>221</v>
      </c>
      <c r="AN4" s="15">
        <v>11.6</v>
      </c>
      <c r="AP4" s="15">
        <v>0.33</v>
      </c>
      <c r="AQ4" s="15">
        <v>1605</v>
      </c>
      <c r="AR4" s="15">
        <v>5.1</v>
      </c>
      <c r="AS4" s="15">
        <v>50</v>
      </c>
      <c r="AT4" s="15">
        <v>39</v>
      </c>
      <c r="AU4" s="15">
        <v>17.6</v>
      </c>
      <c r="AV4" s="15">
        <v>5.9</v>
      </c>
      <c r="AW4" s="15">
        <v>8.3</v>
      </c>
      <c r="AX4" s="15">
        <v>0</v>
      </c>
      <c r="AY4" s="15">
        <v>330</v>
      </c>
      <c r="BA4" s="15">
        <v>0.96</v>
      </c>
      <c r="BB4" s="15">
        <v>1.09</v>
      </c>
      <c r="BC4" s="15">
        <v>0.44</v>
      </c>
      <c r="BD4" s="15">
        <v>1.06</v>
      </c>
      <c r="BE4" s="15">
        <v>1.63</v>
      </c>
      <c r="BF4" s="15">
        <v>0.97</v>
      </c>
      <c r="BG4" s="15">
        <v>0.34</v>
      </c>
      <c r="BH4" s="15">
        <v>0.3</v>
      </c>
      <c r="BI4" s="15">
        <v>1.13</v>
      </c>
      <c r="BJ4" s="15">
        <v>0.64</v>
      </c>
      <c r="BK4" s="15">
        <v>0.97</v>
      </c>
      <c r="BL4" s="15">
        <v>0.97</v>
      </c>
      <c r="BM4" s="15">
        <v>0.49</v>
      </c>
      <c r="BN4" s="15">
        <v>1.29</v>
      </c>
      <c r="BP4" s="15">
        <v>2.3</v>
      </c>
      <c r="BQ4" s="15">
        <v>0.3</v>
      </c>
      <c r="BR4" s="15">
        <v>0.6</v>
      </c>
      <c r="BS4" s="15">
        <v>0.4</v>
      </c>
      <c r="BT4" s="15">
        <v>0</v>
      </c>
    </row>
    <row r="5" spans="1:71" ht="12.75">
      <c r="A5" s="22">
        <v>3</v>
      </c>
      <c r="B5" s="27" t="s">
        <v>77</v>
      </c>
      <c r="C5" s="14" t="s">
        <v>78</v>
      </c>
      <c r="D5" s="51">
        <f>Analysis!L4</f>
        <v>455</v>
      </c>
      <c r="E5" s="51">
        <f>Analysis!K4</f>
        <v>200</v>
      </c>
      <c r="G5" s="15">
        <v>88</v>
      </c>
      <c r="H5" s="16">
        <v>2750</v>
      </c>
      <c r="I5" s="17">
        <v>2508</v>
      </c>
      <c r="J5" s="17">
        <v>3011</v>
      </c>
      <c r="K5" s="17">
        <v>1803</v>
      </c>
      <c r="M5" s="15">
        <v>11.5</v>
      </c>
      <c r="N5" s="15">
        <v>6</v>
      </c>
      <c r="O5" s="15">
        <v>1.9</v>
      </c>
      <c r="P5" s="15">
        <v>2.3</v>
      </c>
      <c r="Q5" s="15">
        <v>78.3</v>
      </c>
      <c r="S5" s="15">
        <v>0.08</v>
      </c>
      <c r="T5" s="15">
        <v>0.15</v>
      </c>
      <c r="U5" s="15">
        <v>0.14</v>
      </c>
      <c r="V5" s="15">
        <v>0.42</v>
      </c>
      <c r="W5" s="15">
        <v>0.17</v>
      </c>
      <c r="X5" s="15">
        <v>0.6</v>
      </c>
      <c r="Y5" s="15">
        <v>0.02</v>
      </c>
      <c r="Z5" s="15">
        <v>0.15</v>
      </c>
      <c r="AA5" s="19">
        <v>0.09</v>
      </c>
      <c r="AB5" s="15">
        <v>8</v>
      </c>
      <c r="AC5" s="15">
        <v>0.04</v>
      </c>
      <c r="AD5" s="15">
        <v>75</v>
      </c>
      <c r="AE5" s="15">
        <v>16</v>
      </c>
      <c r="AG5" s="15">
        <v>0.19</v>
      </c>
      <c r="AH5" s="15">
        <v>15</v>
      </c>
      <c r="AJ5" s="15">
        <v>2</v>
      </c>
      <c r="AK5" s="23">
        <v>3334</v>
      </c>
      <c r="AL5" s="15">
        <v>0</v>
      </c>
      <c r="AM5" s="15">
        <v>36</v>
      </c>
      <c r="AN5" s="15">
        <v>2</v>
      </c>
      <c r="AP5" s="15">
        <v>0.15</v>
      </c>
      <c r="AQ5" s="15">
        <v>1100</v>
      </c>
      <c r="AR5" s="15">
        <v>0.5</v>
      </c>
      <c r="AS5" s="15">
        <v>57</v>
      </c>
      <c r="AT5" s="15">
        <v>6.6</v>
      </c>
      <c r="AU5" s="15">
        <v>2</v>
      </c>
      <c r="AV5" s="15">
        <v>4.4</v>
      </c>
      <c r="AW5" s="15">
        <v>2.9</v>
      </c>
      <c r="AX5" s="15">
        <v>0</v>
      </c>
      <c r="AY5" s="15">
        <v>0</v>
      </c>
      <c r="BA5" s="15">
        <v>0.53</v>
      </c>
      <c r="BB5" s="15">
        <v>0.36</v>
      </c>
      <c r="BC5" s="15">
        <v>0.27</v>
      </c>
      <c r="BD5" s="15">
        <v>0.53</v>
      </c>
      <c r="BE5" s="15">
        <v>0.8</v>
      </c>
      <c r="BF5" s="15">
        <v>0.4</v>
      </c>
      <c r="BG5" s="15">
        <v>0.18</v>
      </c>
      <c r="BH5" s="15">
        <v>0.18</v>
      </c>
      <c r="BI5" s="15">
        <v>0.62</v>
      </c>
      <c r="BJ5" s="15">
        <v>0.36</v>
      </c>
      <c r="BK5" s="15">
        <v>0.43</v>
      </c>
      <c r="BL5" s="15">
        <v>0.36</v>
      </c>
      <c r="BM5" s="15">
        <v>0.18</v>
      </c>
      <c r="BN5" s="15">
        <v>0.62</v>
      </c>
      <c r="BS5" s="15">
        <v>0.85</v>
      </c>
    </row>
    <row r="6" spans="1:66" ht="12.75">
      <c r="A6" s="22">
        <v>4</v>
      </c>
      <c r="B6" s="27" t="s">
        <v>79</v>
      </c>
      <c r="D6" s="51">
        <f>Analysis!L5</f>
        <v>0</v>
      </c>
      <c r="E6" s="51">
        <f>Analysis!K5</f>
        <v>0</v>
      </c>
      <c r="G6" s="15">
        <v>86</v>
      </c>
      <c r="H6" s="16">
        <v>2804.8245614035086</v>
      </c>
      <c r="I6" s="17">
        <v>2558</v>
      </c>
      <c r="J6" s="17">
        <v>3071</v>
      </c>
      <c r="K6" s="17">
        <v>1839</v>
      </c>
      <c r="M6" s="15">
        <v>11.9</v>
      </c>
      <c r="N6" s="15">
        <v>5</v>
      </c>
      <c r="O6" s="15">
        <v>1.9</v>
      </c>
      <c r="P6" s="15">
        <v>2.3</v>
      </c>
      <c r="Q6" s="15">
        <v>78.9</v>
      </c>
      <c r="S6" s="15">
        <v>0.04</v>
      </c>
      <c r="T6" s="15">
        <v>0.16</v>
      </c>
      <c r="U6" s="15">
        <v>0.14</v>
      </c>
      <c r="V6" s="15">
        <v>0.34</v>
      </c>
      <c r="W6" s="15">
        <v>0.28900000000000003</v>
      </c>
      <c r="X6" s="15">
        <v>0.41</v>
      </c>
      <c r="Y6" s="15">
        <v>0.03</v>
      </c>
      <c r="Z6" s="15">
        <v>0.15</v>
      </c>
      <c r="AA6" s="19">
        <v>0.09</v>
      </c>
      <c r="AB6" s="15">
        <v>8</v>
      </c>
      <c r="AC6" s="15">
        <v>0.04</v>
      </c>
      <c r="AD6" s="15">
        <v>75</v>
      </c>
      <c r="AE6" s="15">
        <v>16</v>
      </c>
      <c r="AG6" s="15">
        <v>0.19</v>
      </c>
      <c r="AH6" s="15">
        <v>17</v>
      </c>
      <c r="AJ6" s="15">
        <v>2</v>
      </c>
      <c r="AK6" s="23">
        <v>3334</v>
      </c>
      <c r="AL6" s="15">
        <v>0</v>
      </c>
      <c r="AM6" s="15">
        <v>22</v>
      </c>
      <c r="AN6" s="15">
        <v>2</v>
      </c>
      <c r="AP6" s="15">
        <v>0.15</v>
      </c>
      <c r="AQ6" s="15">
        <v>1039</v>
      </c>
      <c r="AR6" s="15">
        <v>0.6</v>
      </c>
      <c r="AS6" s="15">
        <v>83</v>
      </c>
      <c r="AT6" s="15">
        <v>8.1</v>
      </c>
      <c r="AU6" s="15">
        <v>1.6</v>
      </c>
      <c r="AV6" s="15">
        <v>4.4</v>
      </c>
      <c r="AW6" s="15">
        <v>6.4</v>
      </c>
      <c r="AX6" s="15">
        <v>0</v>
      </c>
      <c r="AY6" s="15">
        <v>0</v>
      </c>
      <c r="BA6" s="15">
        <v>0.51</v>
      </c>
      <c r="BB6" s="15">
        <v>0.38</v>
      </c>
      <c r="BC6" s="15">
        <v>0.24</v>
      </c>
      <c r="BD6" s="15">
        <v>0.45</v>
      </c>
      <c r="BE6" s="15">
        <v>0.57</v>
      </c>
      <c r="BF6" s="15">
        <v>0.39</v>
      </c>
      <c r="BG6" s="15">
        <v>0.15</v>
      </c>
      <c r="BH6" s="15">
        <v>0.21</v>
      </c>
      <c r="BI6" s="15">
        <v>0.58</v>
      </c>
      <c r="BJ6" s="15">
        <v>0.34</v>
      </c>
      <c r="BK6" s="15">
        <v>0.43</v>
      </c>
      <c r="BL6" s="15">
        <v>0.37</v>
      </c>
      <c r="BM6" s="15">
        <v>0.15</v>
      </c>
      <c r="BN6" s="15">
        <v>0.57</v>
      </c>
    </row>
    <row r="7" spans="1:66" ht="12.75">
      <c r="A7" s="22">
        <v>5</v>
      </c>
      <c r="B7" s="27" t="s">
        <v>80</v>
      </c>
      <c r="D7" s="51">
        <f>Analysis!L6</f>
        <v>0</v>
      </c>
      <c r="E7" s="51">
        <f>Analysis!K6</f>
        <v>0</v>
      </c>
      <c r="G7" s="15">
        <v>88</v>
      </c>
      <c r="H7" s="16">
        <v>2830.629397967162</v>
      </c>
      <c r="I7" s="17">
        <v>2633</v>
      </c>
      <c r="J7" s="17">
        <v>3161</v>
      </c>
      <c r="K7" s="17">
        <v>1893</v>
      </c>
      <c r="M7" s="15">
        <v>11.9</v>
      </c>
      <c r="N7" s="15">
        <v>5</v>
      </c>
      <c r="O7" s="15">
        <v>1.9</v>
      </c>
      <c r="P7" s="15">
        <v>2.3</v>
      </c>
      <c r="Q7" s="15">
        <v>78.9</v>
      </c>
      <c r="S7" s="15">
        <v>0.04</v>
      </c>
      <c r="T7" s="15">
        <v>0.16</v>
      </c>
      <c r="U7" s="15">
        <v>0.14</v>
      </c>
      <c r="V7" s="15">
        <v>0.34</v>
      </c>
      <c r="W7" s="15">
        <v>0.28900000000000003</v>
      </c>
      <c r="X7" s="15">
        <v>0.41</v>
      </c>
      <c r="Y7" s="15">
        <v>0.03</v>
      </c>
      <c r="Z7" s="15">
        <v>0.15</v>
      </c>
      <c r="AA7" s="19">
        <v>0.09</v>
      </c>
      <c r="AB7" s="15">
        <v>8</v>
      </c>
      <c r="AC7" s="15">
        <v>0.04</v>
      </c>
      <c r="AD7" s="15">
        <v>75</v>
      </c>
      <c r="AE7" s="15">
        <v>16</v>
      </c>
      <c r="AG7" s="15">
        <v>0.19</v>
      </c>
      <c r="AH7" s="15">
        <v>17</v>
      </c>
      <c r="AJ7" s="15">
        <v>2</v>
      </c>
      <c r="AK7" s="23">
        <v>3334</v>
      </c>
      <c r="AL7" s="15">
        <v>0</v>
      </c>
      <c r="AM7" s="15">
        <v>22</v>
      </c>
      <c r="AN7" s="15">
        <v>2</v>
      </c>
      <c r="AP7" s="15">
        <v>0.15</v>
      </c>
      <c r="AQ7" s="15">
        <v>1039</v>
      </c>
      <c r="AR7" s="15">
        <v>0.6</v>
      </c>
      <c r="AS7" s="15">
        <v>83</v>
      </c>
      <c r="AT7" s="15">
        <v>8.1</v>
      </c>
      <c r="AU7" s="15">
        <v>1.6</v>
      </c>
      <c r="AV7" s="15">
        <v>4.4</v>
      </c>
      <c r="AW7" s="15">
        <v>6.4</v>
      </c>
      <c r="AX7" s="15">
        <v>0</v>
      </c>
      <c r="AY7" s="15">
        <v>0</v>
      </c>
      <c r="BA7" s="15">
        <v>0.51</v>
      </c>
      <c r="BB7" s="15">
        <v>0.38</v>
      </c>
      <c r="BC7" s="15">
        <v>0.24</v>
      </c>
      <c r="BD7" s="15">
        <v>0.45</v>
      </c>
      <c r="BE7" s="15">
        <v>0.57</v>
      </c>
      <c r="BF7" s="15">
        <v>0.39</v>
      </c>
      <c r="BG7" s="15">
        <v>0.15</v>
      </c>
      <c r="BH7" s="15">
        <v>0.21</v>
      </c>
      <c r="BI7" s="15">
        <v>0.58</v>
      </c>
      <c r="BJ7" s="15">
        <v>0.34</v>
      </c>
      <c r="BK7" s="15">
        <v>0.43</v>
      </c>
      <c r="BL7" s="15">
        <v>0.37</v>
      </c>
      <c r="BM7" s="15">
        <v>0.15</v>
      </c>
      <c r="BN7" s="15">
        <v>0.57</v>
      </c>
    </row>
    <row r="8" spans="1:66" ht="12.75">
      <c r="A8" s="22">
        <v>6</v>
      </c>
      <c r="B8" s="27" t="s">
        <v>81</v>
      </c>
      <c r="D8" s="51">
        <f>Analysis!L7</f>
        <v>0</v>
      </c>
      <c r="E8" s="51">
        <f>Analysis!K7</f>
        <v>0</v>
      </c>
      <c r="G8" s="15">
        <v>86</v>
      </c>
      <c r="H8" s="16">
        <v>2645.5563995442462</v>
      </c>
      <c r="I8" s="17">
        <v>2533</v>
      </c>
      <c r="J8" s="17">
        <v>3041</v>
      </c>
      <c r="K8" s="17">
        <v>1821</v>
      </c>
      <c r="M8" s="15">
        <v>11.9</v>
      </c>
      <c r="N8" s="15">
        <v>5</v>
      </c>
      <c r="O8" s="15">
        <v>1.9</v>
      </c>
      <c r="P8" s="15">
        <v>2.3</v>
      </c>
      <c r="Q8" s="15">
        <v>78.9</v>
      </c>
      <c r="S8" s="15">
        <v>0.04</v>
      </c>
      <c r="T8" s="15">
        <v>0.16</v>
      </c>
      <c r="U8" s="15">
        <v>0.14</v>
      </c>
      <c r="V8" s="15">
        <v>0.34</v>
      </c>
      <c r="W8" s="15">
        <v>0.28900000000000003</v>
      </c>
      <c r="X8" s="15">
        <v>0.41</v>
      </c>
      <c r="Y8" s="15">
        <v>0.03</v>
      </c>
      <c r="Z8" s="15">
        <v>0.15</v>
      </c>
      <c r="AA8" s="19">
        <v>0.09</v>
      </c>
      <c r="AB8" s="15">
        <v>8</v>
      </c>
      <c r="AC8" s="15">
        <v>0.04</v>
      </c>
      <c r="AD8" s="15">
        <v>75</v>
      </c>
      <c r="AE8" s="15">
        <v>16</v>
      </c>
      <c r="AG8" s="15">
        <v>0.19</v>
      </c>
      <c r="AH8" s="15">
        <v>17</v>
      </c>
      <c r="AJ8" s="15">
        <v>2</v>
      </c>
      <c r="AK8" s="23">
        <v>3334</v>
      </c>
      <c r="AL8" s="15">
        <v>0</v>
      </c>
      <c r="AM8" s="15">
        <v>22</v>
      </c>
      <c r="AN8" s="15">
        <v>2</v>
      </c>
      <c r="AP8" s="15">
        <v>0.15</v>
      </c>
      <c r="AQ8" s="15">
        <v>1039</v>
      </c>
      <c r="AR8" s="15">
        <v>0.6</v>
      </c>
      <c r="AS8" s="15">
        <v>83</v>
      </c>
      <c r="AT8" s="15">
        <v>8.1</v>
      </c>
      <c r="AU8" s="15">
        <v>1.6</v>
      </c>
      <c r="AV8" s="15">
        <v>4.4</v>
      </c>
      <c r="AW8" s="15">
        <v>6.4</v>
      </c>
      <c r="AX8" s="15">
        <v>0</v>
      </c>
      <c r="AY8" s="15">
        <v>0</v>
      </c>
      <c r="BA8" s="15">
        <v>0.51</v>
      </c>
      <c r="BB8" s="15">
        <v>0.38</v>
      </c>
      <c r="BC8" s="15">
        <v>0.24</v>
      </c>
      <c r="BD8" s="15">
        <v>0.45</v>
      </c>
      <c r="BE8" s="15">
        <v>0.57</v>
      </c>
      <c r="BF8" s="15">
        <v>0.39</v>
      </c>
      <c r="BG8" s="15">
        <v>0.15</v>
      </c>
      <c r="BH8" s="15">
        <v>0.21</v>
      </c>
      <c r="BI8" s="15">
        <v>0.58</v>
      </c>
      <c r="BJ8" s="15">
        <v>0.34</v>
      </c>
      <c r="BK8" s="15">
        <v>0.43</v>
      </c>
      <c r="BL8" s="15">
        <v>0.37</v>
      </c>
      <c r="BM8" s="15">
        <v>0.15</v>
      </c>
      <c r="BN8" s="15">
        <v>0.57</v>
      </c>
    </row>
    <row r="9" spans="1:66" ht="12.75">
      <c r="A9" s="22">
        <v>7</v>
      </c>
      <c r="B9" s="27" t="s">
        <v>82</v>
      </c>
      <c r="C9" s="14" t="s">
        <v>83</v>
      </c>
      <c r="D9" s="51">
        <f>Analysis!L8</f>
        <v>0</v>
      </c>
      <c r="E9" s="51">
        <f>Analysis!K8</f>
        <v>0</v>
      </c>
      <c r="G9" s="15">
        <v>91</v>
      </c>
      <c r="H9" s="16">
        <v>0</v>
      </c>
      <c r="I9" s="17">
        <v>0</v>
      </c>
      <c r="J9" s="17">
        <v>0</v>
      </c>
      <c r="K9" s="17">
        <v>0</v>
      </c>
      <c r="M9" s="15">
        <v>4</v>
      </c>
      <c r="N9" s="15">
        <v>38.3</v>
      </c>
      <c r="O9" s="15">
        <v>1.7</v>
      </c>
      <c r="P9" s="15">
        <v>6.5</v>
      </c>
      <c r="Q9" s="15">
        <v>49.5</v>
      </c>
      <c r="S9" s="15">
        <v>0.27</v>
      </c>
      <c r="T9" s="15">
        <v>0.61</v>
      </c>
      <c r="U9" s="15">
        <v>0.21</v>
      </c>
      <c r="V9" s="15">
        <v>0.07</v>
      </c>
      <c r="W9" s="15">
        <v>0.059500000000000004</v>
      </c>
      <c r="X9" s="15">
        <v>2.16</v>
      </c>
      <c r="Y9" s="15">
        <v>0.13</v>
      </c>
      <c r="Z9" s="15">
        <v>0.16</v>
      </c>
      <c r="AA9" s="19">
        <v>0.06</v>
      </c>
      <c r="AB9" s="15">
        <v>5</v>
      </c>
      <c r="AC9" s="15">
        <v>0</v>
      </c>
      <c r="AD9" s="15">
        <v>183</v>
      </c>
      <c r="AE9" s="15">
        <v>15</v>
      </c>
      <c r="AG9" s="15">
        <v>0</v>
      </c>
      <c r="AH9" s="15">
        <v>7</v>
      </c>
      <c r="AJ9" s="15">
        <v>2</v>
      </c>
      <c r="AK9" s="23">
        <v>3334</v>
      </c>
      <c r="AL9" s="15">
        <v>603</v>
      </c>
      <c r="AM9" s="15">
        <v>0</v>
      </c>
      <c r="AN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</row>
    <row r="10" spans="1:66" ht="12.75">
      <c r="A10" s="22">
        <v>8</v>
      </c>
      <c r="B10" s="27" t="s">
        <v>84</v>
      </c>
      <c r="C10" s="14" t="s">
        <v>85</v>
      </c>
      <c r="D10" s="51">
        <f>Analysis!L9</f>
        <v>0</v>
      </c>
      <c r="E10" s="51">
        <f>Analysis!K9</f>
        <v>0</v>
      </c>
      <c r="G10" s="15">
        <v>89</v>
      </c>
      <c r="H10" s="16">
        <v>2423.09153057349</v>
      </c>
      <c r="I10" s="17">
        <v>2320</v>
      </c>
      <c r="J10" s="17">
        <v>2273</v>
      </c>
      <c r="K10" s="17">
        <v>986</v>
      </c>
      <c r="M10" s="15">
        <v>22.6</v>
      </c>
      <c r="N10" s="15">
        <v>4.5</v>
      </c>
      <c r="O10" s="15">
        <v>1.3</v>
      </c>
      <c r="P10" s="15">
        <v>4.7</v>
      </c>
      <c r="Q10" s="15">
        <v>66.9</v>
      </c>
      <c r="S10" s="15">
        <v>0.16</v>
      </c>
      <c r="T10" s="15">
        <v>0.06</v>
      </c>
      <c r="U10" s="15">
        <v>0.13</v>
      </c>
      <c r="V10" s="15">
        <v>0.52</v>
      </c>
      <c r="W10" s="15">
        <v>0.442</v>
      </c>
      <c r="X10" s="15">
        <v>1.31</v>
      </c>
      <c r="Y10" s="15">
        <v>0.04</v>
      </c>
      <c r="Z10" s="15">
        <v>0.23</v>
      </c>
      <c r="AA10" s="19">
        <v>0</v>
      </c>
      <c r="AB10" s="15">
        <v>10</v>
      </c>
      <c r="AC10" s="15">
        <v>0</v>
      </c>
      <c r="AD10" s="15">
        <v>99</v>
      </c>
      <c r="AE10" s="15">
        <v>21</v>
      </c>
      <c r="AG10" s="15">
        <v>0</v>
      </c>
      <c r="AH10" s="15">
        <v>0</v>
      </c>
      <c r="AJ10" s="15">
        <v>0</v>
      </c>
      <c r="AK10" s="23"/>
      <c r="AL10" s="15">
        <v>0</v>
      </c>
      <c r="AM10" s="15">
        <v>1</v>
      </c>
      <c r="AN10" s="15">
        <v>0</v>
      </c>
      <c r="AP10" s="15">
        <v>0.11</v>
      </c>
      <c r="AQ10" s="15">
        <v>1341</v>
      </c>
      <c r="AR10" s="15">
        <v>1.3</v>
      </c>
      <c r="AS10" s="15">
        <v>25</v>
      </c>
      <c r="AT10" s="15">
        <v>2.1</v>
      </c>
      <c r="AU10" s="15">
        <v>1.8</v>
      </c>
      <c r="AV10" s="15">
        <v>6.3</v>
      </c>
      <c r="AW10" s="15">
        <v>0.3</v>
      </c>
      <c r="AX10" s="15">
        <v>0</v>
      </c>
      <c r="AY10" s="15">
        <v>0</v>
      </c>
      <c r="BA10" s="15">
        <v>1.19</v>
      </c>
      <c r="BB10" s="15">
        <v>0.8</v>
      </c>
      <c r="BC10" s="15">
        <v>0</v>
      </c>
      <c r="BD10" s="15">
        <v>0</v>
      </c>
      <c r="BE10" s="15">
        <v>0</v>
      </c>
      <c r="BF10" s="15">
        <v>1.29</v>
      </c>
      <c r="BG10" s="15">
        <v>0.25</v>
      </c>
      <c r="BH10" s="15">
        <v>0.23</v>
      </c>
      <c r="BI10" s="15">
        <v>0</v>
      </c>
      <c r="BJ10" s="15">
        <v>0</v>
      </c>
      <c r="BK10" s="15">
        <v>0</v>
      </c>
      <c r="BL10" s="15">
        <v>0</v>
      </c>
      <c r="BM10" s="15">
        <v>0.24</v>
      </c>
      <c r="BN10" s="15">
        <v>0</v>
      </c>
    </row>
    <row r="11" spans="1:66" ht="12.75">
      <c r="A11" s="22">
        <v>9</v>
      </c>
      <c r="B11" s="27" t="s">
        <v>86</v>
      </c>
      <c r="C11" s="14" t="s">
        <v>87</v>
      </c>
      <c r="D11" s="51">
        <f>Analysis!L10</f>
        <v>0</v>
      </c>
      <c r="E11" s="51">
        <f>Analysis!K10</f>
        <v>0</v>
      </c>
      <c r="G11" s="15">
        <v>91</v>
      </c>
      <c r="H11" s="16">
        <v>674.7056589441701</v>
      </c>
      <c r="I11" s="17">
        <v>646</v>
      </c>
      <c r="J11" s="17">
        <v>605</v>
      </c>
      <c r="K11" s="17">
        <v>438</v>
      </c>
      <c r="M11" s="15">
        <v>8.8</v>
      </c>
      <c r="N11" s="15">
        <v>18</v>
      </c>
      <c r="O11" s="15">
        <v>5</v>
      </c>
      <c r="P11" s="15">
        <v>4.9</v>
      </c>
      <c r="Q11" s="15">
        <v>63.3</v>
      </c>
      <c r="S11" s="15">
        <v>0.63</v>
      </c>
      <c r="T11" s="15">
        <v>0.04</v>
      </c>
      <c r="U11" s="15">
        <v>0.24</v>
      </c>
      <c r="V11" s="15">
        <v>0.09</v>
      </c>
      <c r="W11" s="15">
        <v>0.0765</v>
      </c>
      <c r="X11" s="15">
        <v>0.18</v>
      </c>
      <c r="Y11" s="15">
        <v>0.19</v>
      </c>
      <c r="Z11" s="15">
        <v>0.2</v>
      </c>
      <c r="AA11" s="19">
        <v>0.07</v>
      </c>
      <c r="AB11" s="15">
        <v>12</v>
      </c>
      <c r="AC11" s="15">
        <v>0</v>
      </c>
      <c r="AD11" s="15">
        <v>299</v>
      </c>
      <c r="AE11" s="15">
        <v>35</v>
      </c>
      <c r="AG11" s="15">
        <v>0</v>
      </c>
      <c r="AH11" s="15">
        <v>1</v>
      </c>
      <c r="AJ11" s="15">
        <v>0</v>
      </c>
      <c r="AK11" s="23"/>
      <c r="AL11" s="15">
        <v>577</v>
      </c>
      <c r="AM11" s="15">
        <v>0</v>
      </c>
      <c r="AN11" s="15">
        <v>0</v>
      </c>
      <c r="AP11" s="15">
        <v>0</v>
      </c>
      <c r="AQ11" s="15">
        <v>818</v>
      </c>
      <c r="AR11" s="15">
        <v>0</v>
      </c>
      <c r="AS11" s="15">
        <v>17</v>
      </c>
      <c r="AT11" s="15">
        <v>1.3</v>
      </c>
      <c r="AU11" s="15">
        <v>0.7</v>
      </c>
      <c r="AV11" s="15">
        <v>0.4</v>
      </c>
      <c r="AW11" s="15">
        <v>0</v>
      </c>
      <c r="AX11" s="15">
        <v>0</v>
      </c>
      <c r="AY11" s="15">
        <v>0</v>
      </c>
      <c r="BA11" s="15">
        <v>0.3</v>
      </c>
      <c r="BB11" s="15">
        <v>0</v>
      </c>
      <c r="BC11" s="15">
        <v>0.2</v>
      </c>
      <c r="BD11" s="15">
        <v>0.3</v>
      </c>
      <c r="BE11" s="15">
        <v>0.6</v>
      </c>
      <c r="BF11" s="15">
        <v>0.6</v>
      </c>
      <c r="BG11" s="15">
        <v>0.01</v>
      </c>
      <c r="BH11" s="15">
        <v>0.01</v>
      </c>
      <c r="BI11" s="15">
        <v>0.3</v>
      </c>
      <c r="BJ11" s="15">
        <v>0.4</v>
      </c>
      <c r="BK11" s="15">
        <v>0</v>
      </c>
      <c r="BL11" s="15">
        <v>0.4</v>
      </c>
      <c r="BM11" s="15">
        <v>0.1</v>
      </c>
      <c r="BN11" s="15">
        <v>0.4</v>
      </c>
    </row>
    <row r="12" spans="1:66" ht="12.75">
      <c r="A12" s="22">
        <v>10</v>
      </c>
      <c r="B12" s="27" t="s">
        <v>88</v>
      </c>
      <c r="C12" s="14" t="s">
        <v>89</v>
      </c>
      <c r="D12" s="51">
        <f>Analysis!L11</f>
        <v>0</v>
      </c>
      <c r="E12" s="51">
        <f>Analysis!K11</f>
        <v>0</v>
      </c>
      <c r="G12" s="15">
        <v>92</v>
      </c>
      <c r="H12" s="16">
        <v>2946.353968856817</v>
      </c>
      <c r="I12" s="17">
        <v>2821</v>
      </c>
      <c r="J12" s="17">
        <v>3200</v>
      </c>
      <c r="K12" s="17">
        <v>2241</v>
      </c>
      <c r="M12" s="15">
        <v>85.9</v>
      </c>
      <c r="N12" s="15">
        <v>1</v>
      </c>
      <c r="O12" s="15">
        <v>1.6</v>
      </c>
      <c r="P12" s="15">
        <v>0</v>
      </c>
      <c r="Q12" s="15">
        <v>11.5</v>
      </c>
      <c r="S12" s="15">
        <v>0.29</v>
      </c>
      <c r="T12" s="15">
        <v>0.28</v>
      </c>
      <c r="U12" s="15">
        <v>0.22</v>
      </c>
      <c r="V12" s="15">
        <v>0.24</v>
      </c>
      <c r="W12" s="15">
        <v>0.204</v>
      </c>
      <c r="X12" s="15">
        <v>0.09</v>
      </c>
      <c r="Y12" s="15">
        <v>0.32</v>
      </c>
      <c r="Z12" s="15">
        <v>0.34</v>
      </c>
      <c r="AA12" s="19">
        <v>0.09</v>
      </c>
      <c r="AB12" s="15">
        <v>10</v>
      </c>
      <c r="AC12" s="15">
        <v>0</v>
      </c>
      <c r="AD12" s="15">
        <v>3719</v>
      </c>
      <c r="AE12" s="15">
        <v>5</v>
      </c>
      <c r="AG12" s="15">
        <v>0.73</v>
      </c>
      <c r="AH12" s="15">
        <v>4</v>
      </c>
      <c r="AJ12" s="15">
        <v>0</v>
      </c>
      <c r="AK12" s="23"/>
      <c r="AL12" s="15">
        <v>0</v>
      </c>
      <c r="AM12" s="15">
        <v>0</v>
      </c>
      <c r="AN12" s="15">
        <v>0</v>
      </c>
      <c r="AP12" s="15">
        <v>0</v>
      </c>
      <c r="AQ12" s="15">
        <v>781</v>
      </c>
      <c r="AR12" s="15">
        <v>0</v>
      </c>
      <c r="AS12" s="15">
        <v>23</v>
      </c>
      <c r="AT12" s="15">
        <v>1</v>
      </c>
      <c r="AU12" s="15">
        <v>1.4</v>
      </c>
      <c r="AV12" s="15">
        <v>1</v>
      </c>
      <c r="AW12" s="15">
        <v>0</v>
      </c>
      <c r="AX12" s="15">
        <v>0</v>
      </c>
      <c r="AY12" s="15">
        <v>0</v>
      </c>
      <c r="BA12" s="15">
        <v>3.25</v>
      </c>
      <c r="BB12" s="15">
        <v>3.42</v>
      </c>
      <c r="BC12" s="15">
        <v>3.97</v>
      </c>
      <c r="BD12" s="15">
        <v>0.87</v>
      </c>
      <c r="BE12" s="15">
        <v>9.94</v>
      </c>
      <c r="BF12" s="15">
        <v>6.33</v>
      </c>
      <c r="BG12" s="15">
        <v>0.88</v>
      </c>
      <c r="BH12" s="15">
        <v>1.24</v>
      </c>
      <c r="BI12" s="15">
        <v>5.49</v>
      </c>
      <c r="BJ12" s="15">
        <v>1.92</v>
      </c>
      <c r="BK12" s="15">
        <v>4.35</v>
      </c>
      <c r="BL12" s="15">
        <v>3.56</v>
      </c>
      <c r="BM12" s="15">
        <v>0.98</v>
      </c>
      <c r="BN12" s="15">
        <v>6.52</v>
      </c>
    </row>
    <row r="13" spans="1:66" ht="12.75">
      <c r="A13" s="22">
        <v>11</v>
      </c>
      <c r="B13" s="27" t="s">
        <v>90</v>
      </c>
      <c r="C13" s="14" t="s">
        <v>91</v>
      </c>
      <c r="D13" s="51">
        <f>Analysis!L12</f>
        <v>0</v>
      </c>
      <c r="E13" s="51">
        <f>Analysis!K12</f>
        <v>0</v>
      </c>
      <c r="G13" s="15">
        <v>92</v>
      </c>
      <c r="H13" s="16">
        <v>2394.8917584504366</v>
      </c>
      <c r="I13" s="17">
        <v>2293</v>
      </c>
      <c r="J13" s="17">
        <v>3056</v>
      </c>
      <c r="K13" s="17">
        <v>1969</v>
      </c>
      <c r="M13" s="15">
        <v>27.1</v>
      </c>
      <c r="N13" s="15">
        <v>13.2</v>
      </c>
      <c r="O13" s="15">
        <v>6.6</v>
      </c>
      <c r="P13" s="15">
        <v>3.6</v>
      </c>
      <c r="Q13" s="15">
        <v>49.5</v>
      </c>
      <c r="S13" s="15">
        <v>0.3</v>
      </c>
      <c r="T13" s="15">
        <v>0.15</v>
      </c>
      <c r="U13" s="15">
        <v>0.15</v>
      </c>
      <c r="V13" s="15">
        <v>0.51</v>
      </c>
      <c r="W13" s="15">
        <v>0.4335</v>
      </c>
      <c r="X13" s="15">
        <v>0.08</v>
      </c>
      <c r="Y13" s="15">
        <v>0.21</v>
      </c>
      <c r="Z13" s="15">
        <v>0.3</v>
      </c>
      <c r="AA13" s="19">
        <v>0.08</v>
      </c>
      <c r="AB13" s="15">
        <v>21</v>
      </c>
      <c r="AC13" s="15">
        <v>0.07</v>
      </c>
      <c r="AD13" s="15">
        <v>245</v>
      </c>
      <c r="AE13" s="15">
        <v>37</v>
      </c>
      <c r="AG13" s="15">
        <v>0.7</v>
      </c>
      <c r="AH13" s="15">
        <v>27</v>
      </c>
      <c r="AJ13" s="15">
        <v>0</v>
      </c>
      <c r="AK13" s="23"/>
      <c r="AL13" s="15">
        <v>0</v>
      </c>
      <c r="AM13" s="15">
        <v>0</v>
      </c>
      <c r="AN13" s="15">
        <v>0</v>
      </c>
      <c r="AP13" s="15">
        <v>0.63</v>
      </c>
      <c r="AQ13" s="15">
        <v>1617</v>
      </c>
      <c r="AR13" s="15">
        <v>7.1</v>
      </c>
      <c r="AS13" s="15">
        <v>43</v>
      </c>
      <c r="AT13" s="15">
        <v>8.2</v>
      </c>
      <c r="AU13" s="15">
        <v>1.4</v>
      </c>
      <c r="AV13" s="15">
        <v>0.6</v>
      </c>
      <c r="AW13" s="15">
        <v>0.7</v>
      </c>
      <c r="AX13" s="15">
        <v>0</v>
      </c>
      <c r="AY13" s="15">
        <v>0</v>
      </c>
      <c r="BA13" s="15">
        <v>1.27</v>
      </c>
      <c r="BB13" s="15">
        <v>1.08</v>
      </c>
      <c r="BC13" s="15">
        <v>0.52</v>
      </c>
      <c r="BD13" s="15">
        <v>1.54</v>
      </c>
      <c r="BE13" s="15">
        <v>2.49</v>
      </c>
      <c r="BF13" s="15">
        <v>0.88</v>
      </c>
      <c r="BG13" s="15">
        <v>0.46</v>
      </c>
      <c r="BH13" s="15">
        <v>0.35</v>
      </c>
      <c r="BI13" s="15">
        <v>1.44</v>
      </c>
      <c r="BJ13" s="15">
        <v>1.2</v>
      </c>
      <c r="BK13" s="15">
        <v>1.3</v>
      </c>
      <c r="BL13" s="15">
        <v>0.93</v>
      </c>
      <c r="BM13" s="15">
        <v>0.37</v>
      </c>
      <c r="BN13" s="15">
        <v>1.61</v>
      </c>
    </row>
    <row r="14" spans="1:66" ht="12.75">
      <c r="A14" s="22">
        <v>12</v>
      </c>
      <c r="B14" s="27" t="s">
        <v>92</v>
      </c>
      <c r="C14" s="14" t="s">
        <v>93</v>
      </c>
      <c r="D14" s="51">
        <f>Analysis!L13</f>
        <v>0</v>
      </c>
      <c r="E14" s="51">
        <f>Analysis!K13</f>
        <v>0</v>
      </c>
      <c r="G14" s="15">
        <v>91</v>
      </c>
      <c r="H14" s="16">
        <v>1383.877706038739</v>
      </c>
      <c r="I14" s="17">
        <v>1325</v>
      </c>
      <c r="J14" s="17">
        <v>1219</v>
      </c>
      <c r="K14" s="17">
        <v>921</v>
      </c>
      <c r="M14" s="15">
        <v>6.5</v>
      </c>
      <c r="N14" s="15">
        <v>13.1</v>
      </c>
      <c r="O14" s="15">
        <v>3.3</v>
      </c>
      <c r="P14" s="15">
        <v>6.3</v>
      </c>
      <c r="Q14" s="15">
        <v>70.8</v>
      </c>
      <c r="S14" s="15">
        <v>1.98</v>
      </c>
      <c r="T14" s="15">
        <v>0</v>
      </c>
      <c r="U14" s="15">
        <v>0.16</v>
      </c>
      <c r="V14" s="15">
        <v>0.11</v>
      </c>
      <c r="W14" s="15">
        <v>0.0935</v>
      </c>
      <c r="X14" s="15">
        <v>0.62</v>
      </c>
      <c r="Y14" s="15">
        <v>0.1</v>
      </c>
      <c r="Z14" s="15">
        <v>0</v>
      </c>
      <c r="AA14" s="19">
        <v>0</v>
      </c>
      <c r="AB14" s="15">
        <v>6</v>
      </c>
      <c r="AC14" s="15">
        <v>0</v>
      </c>
      <c r="AD14" s="15">
        <v>164</v>
      </c>
      <c r="AE14" s="15">
        <v>7</v>
      </c>
      <c r="AG14" s="15">
        <v>0</v>
      </c>
      <c r="AH14" s="15">
        <v>15</v>
      </c>
      <c r="AJ14" s="15">
        <v>0</v>
      </c>
      <c r="AK14" s="23"/>
      <c r="AL14" s="15">
        <v>0</v>
      </c>
      <c r="AM14" s="15">
        <v>0</v>
      </c>
      <c r="AN14" s="15">
        <v>0</v>
      </c>
      <c r="AP14" s="15">
        <v>0</v>
      </c>
      <c r="AQ14" s="15">
        <v>0</v>
      </c>
      <c r="AR14" s="15">
        <v>0</v>
      </c>
      <c r="AS14" s="15">
        <v>21</v>
      </c>
      <c r="AT14" s="15">
        <v>13</v>
      </c>
      <c r="AU14" s="15">
        <v>2.4</v>
      </c>
      <c r="AV14" s="15">
        <v>1.3</v>
      </c>
      <c r="AW14" s="15">
        <v>0</v>
      </c>
      <c r="AX14" s="15">
        <v>0</v>
      </c>
      <c r="AY14" s="15">
        <v>0</v>
      </c>
      <c r="BA14" s="15">
        <v>0.28</v>
      </c>
      <c r="BB14" s="15">
        <v>0</v>
      </c>
      <c r="BC14" s="15">
        <v>0</v>
      </c>
      <c r="BD14" s="15">
        <v>0</v>
      </c>
      <c r="BE14" s="15">
        <v>0</v>
      </c>
      <c r="BF14" s="15">
        <v>0.2</v>
      </c>
      <c r="BG14" s="15">
        <v>0.08</v>
      </c>
      <c r="BH14" s="15">
        <v>0.11</v>
      </c>
      <c r="BI14" s="15">
        <v>0</v>
      </c>
      <c r="BJ14" s="15">
        <v>0</v>
      </c>
      <c r="BK14" s="15">
        <v>0</v>
      </c>
      <c r="BL14" s="15">
        <v>0</v>
      </c>
      <c r="BM14" s="15">
        <v>0.06</v>
      </c>
      <c r="BN14" s="15">
        <v>0</v>
      </c>
    </row>
    <row r="15" spans="1:66" ht="12.75">
      <c r="A15" s="22">
        <v>13</v>
      </c>
      <c r="B15" s="27" t="s">
        <v>94</v>
      </c>
      <c r="C15" s="14" t="s">
        <v>95</v>
      </c>
      <c r="D15" s="51">
        <f>Analysis!L14</f>
        <v>0</v>
      </c>
      <c r="E15" s="51">
        <f>Analysis!K14</f>
        <v>0</v>
      </c>
      <c r="G15" s="15">
        <v>92</v>
      </c>
      <c r="H15" s="16">
        <v>1581.276110900114</v>
      </c>
      <c r="I15" s="17">
        <v>1514</v>
      </c>
      <c r="J15" s="17">
        <v>1390</v>
      </c>
      <c r="K15" s="17">
        <v>1339</v>
      </c>
      <c r="M15" s="15">
        <v>20.7</v>
      </c>
      <c r="N15" s="15">
        <v>11.8</v>
      </c>
      <c r="O15" s="15">
        <v>6.4</v>
      </c>
      <c r="P15" s="15">
        <v>6.8</v>
      </c>
      <c r="Q15" s="15">
        <v>54.300000000000004</v>
      </c>
      <c r="S15" s="15">
        <v>0.2</v>
      </c>
      <c r="T15" s="15">
        <v>0</v>
      </c>
      <c r="U15" s="15">
        <v>0.31</v>
      </c>
      <c r="V15" s="15">
        <v>0.61</v>
      </c>
      <c r="W15" s="15">
        <v>0.5185</v>
      </c>
      <c r="X15" s="15">
        <v>1.5</v>
      </c>
      <c r="Y15" s="15">
        <v>0.04</v>
      </c>
      <c r="Z15" s="15">
        <v>0.34</v>
      </c>
      <c r="AA15" s="19">
        <v>0.13</v>
      </c>
      <c r="AB15" s="15">
        <v>14</v>
      </c>
      <c r="AC15" s="15">
        <v>0</v>
      </c>
      <c r="AD15" s="15">
        <v>1524</v>
      </c>
      <c r="AE15" s="15">
        <v>65</v>
      </c>
      <c r="AG15" s="15">
        <v>0</v>
      </c>
      <c r="AH15" s="15">
        <v>0</v>
      </c>
      <c r="AJ15" s="15">
        <v>0</v>
      </c>
      <c r="AK15" s="23"/>
      <c r="AL15" s="15">
        <v>0</v>
      </c>
      <c r="AM15" s="15">
        <v>0</v>
      </c>
      <c r="AN15" s="15">
        <v>0</v>
      </c>
      <c r="AP15" s="15">
        <v>0</v>
      </c>
      <c r="AQ15" s="15">
        <v>956</v>
      </c>
      <c r="AR15" s="15">
        <v>1.4</v>
      </c>
      <c r="AS15" s="15">
        <v>24</v>
      </c>
      <c r="AT15" s="15">
        <v>6.3</v>
      </c>
      <c r="AU15" s="15">
        <v>3.2</v>
      </c>
      <c r="AV15" s="15">
        <v>0.8</v>
      </c>
      <c r="AW15" s="15">
        <v>0</v>
      </c>
      <c r="AX15" s="15">
        <v>0</v>
      </c>
      <c r="AY15" s="15">
        <v>0</v>
      </c>
      <c r="BA15" s="15">
        <v>2.4</v>
      </c>
      <c r="BB15" s="15">
        <v>1.05</v>
      </c>
      <c r="BC15" s="15">
        <v>0.42</v>
      </c>
      <c r="BD15" s="15">
        <v>0.63</v>
      </c>
      <c r="BE15" s="15">
        <v>1.26</v>
      </c>
      <c r="BF15" s="15">
        <v>0.59</v>
      </c>
      <c r="BG15" s="15">
        <v>0.32</v>
      </c>
      <c r="BH15" s="15">
        <v>0.21</v>
      </c>
      <c r="BI15" s="15">
        <v>0.84</v>
      </c>
      <c r="BJ15" s="15">
        <v>0.52</v>
      </c>
      <c r="BK15" s="15">
        <v>0</v>
      </c>
      <c r="BL15" s="15">
        <v>0.61</v>
      </c>
      <c r="BM15" s="15">
        <v>0.2</v>
      </c>
      <c r="BN15" s="15">
        <v>0.94</v>
      </c>
    </row>
    <row r="16" spans="1:66" ht="12.75">
      <c r="A16" s="22">
        <v>14</v>
      </c>
      <c r="B16" s="27" t="s">
        <v>96</v>
      </c>
      <c r="C16" s="14" t="s">
        <v>97</v>
      </c>
      <c r="D16" s="51">
        <f>Analysis!L15</f>
        <v>0</v>
      </c>
      <c r="E16" s="51">
        <f>Analysis!K15</f>
        <v>0</v>
      </c>
      <c r="G16" s="15">
        <v>90</v>
      </c>
      <c r="H16" s="16">
        <v>1724.3638435244968</v>
      </c>
      <c r="I16" s="17">
        <v>1651</v>
      </c>
      <c r="J16" s="17">
        <v>1400</v>
      </c>
      <c r="K16" s="17">
        <v>1120</v>
      </c>
      <c r="M16" s="15">
        <v>2.8</v>
      </c>
      <c r="N16" s="15">
        <v>32.7</v>
      </c>
      <c r="O16" s="15">
        <v>0.7</v>
      </c>
      <c r="P16" s="15">
        <v>1.5</v>
      </c>
      <c r="Q16" s="15">
        <v>62.3</v>
      </c>
      <c r="S16" s="15">
        <v>0.11</v>
      </c>
      <c r="T16" s="15">
        <v>0</v>
      </c>
      <c r="U16" s="15">
        <v>0.06</v>
      </c>
      <c r="V16" s="15">
        <v>0.04</v>
      </c>
      <c r="W16" s="15">
        <v>0.034</v>
      </c>
      <c r="X16" s="15">
        <v>0.79</v>
      </c>
      <c r="Y16" s="15">
        <v>0.42</v>
      </c>
      <c r="Z16" s="15">
        <v>0.42</v>
      </c>
      <c r="AA16" s="19">
        <v>0.12</v>
      </c>
      <c r="AB16" s="15">
        <v>7</v>
      </c>
      <c r="AC16" s="15">
        <v>0</v>
      </c>
      <c r="AD16" s="15">
        <v>208</v>
      </c>
      <c r="AE16" s="15">
        <v>6</v>
      </c>
      <c r="AG16" s="15">
        <v>0</v>
      </c>
      <c r="AH16" s="15">
        <v>0</v>
      </c>
      <c r="AJ16" s="15">
        <v>1</v>
      </c>
      <c r="AK16" s="23">
        <v>1667</v>
      </c>
      <c r="AL16" s="15">
        <v>0</v>
      </c>
      <c r="AM16" s="15">
        <v>0</v>
      </c>
      <c r="AN16" s="15">
        <v>0</v>
      </c>
      <c r="AP16" s="15">
        <v>0</v>
      </c>
      <c r="AQ16" s="15">
        <v>0</v>
      </c>
      <c r="AR16" s="15">
        <v>0</v>
      </c>
      <c r="AS16" s="15">
        <v>7</v>
      </c>
      <c r="AT16" s="15">
        <v>3.8</v>
      </c>
      <c r="AU16" s="15">
        <v>1</v>
      </c>
      <c r="AV16" s="15">
        <v>0.9</v>
      </c>
      <c r="AW16" s="15">
        <v>0</v>
      </c>
      <c r="AX16" s="15">
        <v>0</v>
      </c>
      <c r="AY16" s="15">
        <v>0</v>
      </c>
      <c r="BA16" s="15">
        <v>0.14</v>
      </c>
      <c r="BB16" s="15">
        <v>0.12</v>
      </c>
      <c r="BC16" s="15">
        <v>0.09</v>
      </c>
      <c r="BD16" s="15">
        <v>0.12</v>
      </c>
      <c r="BE16" s="15">
        <v>0.4</v>
      </c>
      <c r="BF16" s="15">
        <v>0.08</v>
      </c>
      <c r="BG16" s="15">
        <v>0.06</v>
      </c>
      <c r="BH16" s="15">
        <v>0.07</v>
      </c>
      <c r="BI16" s="15">
        <v>0.16</v>
      </c>
      <c r="BJ16" s="15">
        <v>0.13</v>
      </c>
      <c r="BK16" s="15">
        <v>0.17</v>
      </c>
      <c r="BL16" s="15">
        <v>0.12</v>
      </c>
      <c r="BM16" s="15">
        <v>0.03</v>
      </c>
      <c r="BN16" s="15">
        <v>0.15</v>
      </c>
    </row>
    <row r="17" spans="1:66" ht="12.75">
      <c r="A17" s="22">
        <v>15</v>
      </c>
      <c r="B17" s="27" t="s">
        <v>98</v>
      </c>
      <c r="C17" s="14" t="s">
        <v>99</v>
      </c>
      <c r="D17" s="51">
        <f>Analysis!L16</f>
        <v>0</v>
      </c>
      <c r="E17" s="51">
        <f>Analysis!K16</f>
        <v>0</v>
      </c>
      <c r="G17" s="15">
        <v>91</v>
      </c>
      <c r="H17" s="16">
        <v>3124.952525636156</v>
      </c>
      <c r="I17" s="17">
        <v>2992</v>
      </c>
      <c r="J17" s="17">
        <v>3623</v>
      </c>
      <c r="K17" s="17">
        <v>1971</v>
      </c>
      <c r="M17" s="15">
        <v>42.7</v>
      </c>
      <c r="N17" s="15">
        <v>4.4</v>
      </c>
      <c r="O17" s="15">
        <v>2.2</v>
      </c>
      <c r="P17" s="15">
        <v>3.1</v>
      </c>
      <c r="Q17" s="15">
        <v>47.599999999999994</v>
      </c>
      <c r="S17" s="15">
        <v>0.33</v>
      </c>
      <c r="T17" s="15">
        <v>0.22</v>
      </c>
      <c r="U17" s="15">
        <v>0.33</v>
      </c>
      <c r="V17" s="15">
        <v>0.74</v>
      </c>
      <c r="W17" s="15">
        <v>0.629</v>
      </c>
      <c r="X17" s="15">
        <v>0.57</v>
      </c>
      <c r="Y17" s="15">
        <v>0.94</v>
      </c>
      <c r="Z17" s="15">
        <v>0.21</v>
      </c>
      <c r="AA17" s="19">
        <v>0.09</v>
      </c>
      <c r="AB17" s="15">
        <v>47</v>
      </c>
      <c r="AC17" s="15">
        <v>0.07</v>
      </c>
      <c r="AD17" s="15">
        <v>424</v>
      </c>
      <c r="AE17" s="15">
        <v>23</v>
      </c>
      <c r="AG17" s="15">
        <v>0.27</v>
      </c>
      <c r="AH17" s="15">
        <v>65</v>
      </c>
      <c r="AJ17" s="15">
        <v>6</v>
      </c>
      <c r="AK17" s="23">
        <v>10002</v>
      </c>
      <c r="AL17" s="15">
        <v>0</v>
      </c>
      <c r="AM17" s="15">
        <v>12</v>
      </c>
      <c r="AN17" s="15">
        <v>0</v>
      </c>
      <c r="AP17" s="15">
        <v>0.33</v>
      </c>
      <c r="AQ17" s="15">
        <v>1515</v>
      </c>
      <c r="AR17" s="15">
        <v>0.3</v>
      </c>
      <c r="AS17" s="15">
        <v>71</v>
      </c>
      <c r="AT17" s="15">
        <v>13.6</v>
      </c>
      <c r="AU17" s="15">
        <v>2.2</v>
      </c>
      <c r="AV17" s="15">
        <v>2</v>
      </c>
      <c r="AW17" s="15">
        <v>13.3</v>
      </c>
      <c r="AX17" s="15">
        <v>0</v>
      </c>
      <c r="AY17" s="15">
        <v>37</v>
      </c>
      <c r="BA17" s="15">
        <v>0.78</v>
      </c>
      <c r="BB17" s="15">
        <v>0.85</v>
      </c>
      <c r="BC17" s="15">
        <v>0.61</v>
      </c>
      <c r="BD17" s="15">
        <v>0.88</v>
      </c>
      <c r="BE17" s="15">
        <v>2.2</v>
      </c>
      <c r="BF17" s="15">
        <v>0.64</v>
      </c>
      <c r="BG17" s="15">
        <v>0.37</v>
      </c>
      <c r="BH17" s="15">
        <v>0.44</v>
      </c>
      <c r="BI17" s="15">
        <v>0.81</v>
      </c>
      <c r="BJ17" s="15">
        <v>0.72</v>
      </c>
      <c r="BK17" s="15">
        <v>0.85</v>
      </c>
      <c r="BL17" s="15">
        <v>0.78</v>
      </c>
      <c r="BM17" s="15">
        <v>0.15</v>
      </c>
      <c r="BN17" s="15">
        <v>1.1</v>
      </c>
    </row>
    <row r="18" spans="1:66" ht="12.75">
      <c r="A18" s="22">
        <v>16</v>
      </c>
      <c r="B18" s="27" t="s">
        <v>100</v>
      </c>
      <c r="C18" s="14" t="s">
        <v>101</v>
      </c>
      <c r="D18" s="51">
        <f>Analysis!L17</f>
        <v>0</v>
      </c>
      <c r="E18" s="51">
        <f>Analysis!K17</f>
        <v>0</v>
      </c>
      <c r="G18" s="15">
        <v>90</v>
      </c>
      <c r="H18" s="16">
        <v>3852.924420812761</v>
      </c>
      <c r="I18" s="17">
        <v>3689</v>
      </c>
      <c r="J18" s="17">
        <v>4003</v>
      </c>
      <c r="K18" s="17">
        <v>2724</v>
      </c>
      <c r="M18" s="15">
        <v>60.7</v>
      </c>
      <c r="N18" s="15">
        <v>2</v>
      </c>
      <c r="O18" s="15">
        <v>2.2</v>
      </c>
      <c r="P18" s="15">
        <v>1.6</v>
      </c>
      <c r="Q18" s="15">
        <v>33.5</v>
      </c>
      <c r="S18" s="15">
        <v>0.07</v>
      </c>
      <c r="T18" s="15">
        <v>0.09</v>
      </c>
      <c r="U18" s="15">
        <v>0.08</v>
      </c>
      <c r="V18" s="15">
        <v>0.48</v>
      </c>
      <c r="W18" s="15">
        <v>0.408</v>
      </c>
      <c r="X18" s="15">
        <v>0.19</v>
      </c>
      <c r="Y18" s="15">
        <v>0.06</v>
      </c>
      <c r="Z18" s="15">
        <v>0.65</v>
      </c>
      <c r="AA18" s="19">
        <v>0.05</v>
      </c>
      <c r="AB18" s="15">
        <v>26</v>
      </c>
      <c r="AC18" s="15">
        <v>0.02</v>
      </c>
      <c r="AD18" s="15">
        <v>282</v>
      </c>
      <c r="AE18" s="15">
        <v>7</v>
      </c>
      <c r="AG18" s="15">
        <v>0.83</v>
      </c>
      <c r="AH18" s="15">
        <v>31</v>
      </c>
      <c r="AJ18" s="15">
        <v>30</v>
      </c>
      <c r="AK18" s="23">
        <v>50010</v>
      </c>
      <c r="AL18" s="15">
        <v>0</v>
      </c>
      <c r="AM18" s="15">
        <v>24</v>
      </c>
      <c r="AN18" s="15">
        <v>0</v>
      </c>
      <c r="AP18" s="15">
        <v>0.19</v>
      </c>
      <c r="AQ18" s="15">
        <v>352</v>
      </c>
      <c r="AR18" s="15">
        <v>0.3</v>
      </c>
      <c r="AS18" s="15">
        <v>60</v>
      </c>
      <c r="AT18" s="15">
        <v>3.5</v>
      </c>
      <c r="AU18" s="15">
        <v>2</v>
      </c>
      <c r="AV18" s="15">
        <v>0.2</v>
      </c>
      <c r="AW18" s="15">
        <v>6.9</v>
      </c>
      <c r="AX18" s="15">
        <v>0</v>
      </c>
      <c r="AY18" s="15">
        <v>294</v>
      </c>
      <c r="BA18" s="15">
        <v>2.08</v>
      </c>
      <c r="BB18" s="15">
        <v>2.1</v>
      </c>
      <c r="BC18" s="15">
        <v>1.4</v>
      </c>
      <c r="BD18" s="15">
        <v>2.54</v>
      </c>
      <c r="BE18" s="15">
        <v>10.23</v>
      </c>
      <c r="BF18" s="15">
        <v>1.01</v>
      </c>
      <c r="BG18" s="15">
        <v>1.78</v>
      </c>
      <c r="BH18" s="15">
        <v>0.99</v>
      </c>
      <c r="BI18" s="15">
        <v>4.02</v>
      </c>
      <c r="BJ18" s="15">
        <v>3.19</v>
      </c>
      <c r="BK18" s="15">
        <v>3.35</v>
      </c>
      <c r="BL18" s="15">
        <v>2.22</v>
      </c>
      <c r="BM18" s="15">
        <v>0.3</v>
      </c>
      <c r="BN18" s="15">
        <v>3.09</v>
      </c>
    </row>
    <row r="19" spans="1:66" ht="12.75">
      <c r="A19" s="22">
        <v>17</v>
      </c>
      <c r="B19" s="27" t="s">
        <v>102</v>
      </c>
      <c r="C19" s="14" t="s">
        <v>103</v>
      </c>
      <c r="D19" s="51">
        <f>Analysis!L18</f>
        <v>0</v>
      </c>
      <c r="E19" s="51">
        <f>Analysis!K18</f>
        <v>0</v>
      </c>
      <c r="G19" s="15">
        <v>90</v>
      </c>
      <c r="H19" s="16">
        <v>1807.9187238891</v>
      </c>
      <c r="I19" s="17">
        <v>1731</v>
      </c>
      <c r="J19" s="17">
        <v>2368</v>
      </c>
      <c r="K19" s="17">
        <v>1162</v>
      </c>
      <c r="M19" s="15">
        <v>23</v>
      </c>
      <c r="N19" s="15">
        <v>8.7</v>
      </c>
      <c r="O19" s="15">
        <v>2.2</v>
      </c>
      <c r="P19" s="15">
        <v>6.7</v>
      </c>
      <c r="Q19" s="15">
        <v>59.4</v>
      </c>
      <c r="S19" s="15">
        <v>0.15</v>
      </c>
      <c r="T19" s="15">
        <v>0.06</v>
      </c>
      <c r="U19" s="15">
        <v>0.06</v>
      </c>
      <c r="V19" s="15">
        <v>0.45</v>
      </c>
      <c r="W19" s="15">
        <v>0.3825</v>
      </c>
      <c r="X19" s="15">
        <v>0.03</v>
      </c>
      <c r="Y19" s="15">
        <v>0.09</v>
      </c>
      <c r="Z19" s="15">
        <v>0.35</v>
      </c>
      <c r="AA19" s="19">
        <v>0.08</v>
      </c>
      <c r="AB19" s="15">
        <v>28</v>
      </c>
      <c r="AC19" s="15">
        <v>0</v>
      </c>
      <c r="AD19" s="15">
        <v>386</v>
      </c>
      <c r="AE19" s="15">
        <v>8</v>
      </c>
      <c r="AG19" s="15">
        <v>1.01</v>
      </c>
      <c r="AH19" s="15">
        <v>174</v>
      </c>
      <c r="AJ19" s="15">
        <v>16</v>
      </c>
      <c r="AK19" s="23">
        <v>26672</v>
      </c>
      <c r="AL19" s="15">
        <v>0</v>
      </c>
      <c r="AM19" s="15">
        <v>31</v>
      </c>
      <c r="AN19" s="15">
        <v>0</v>
      </c>
      <c r="AP19" s="15">
        <v>0.18</v>
      </c>
      <c r="AQ19" s="15">
        <v>357</v>
      </c>
      <c r="AR19" s="15">
        <v>0.3</v>
      </c>
      <c r="AS19" s="15">
        <v>51</v>
      </c>
      <c r="AT19" s="15">
        <v>10.2</v>
      </c>
      <c r="AU19" s="15">
        <v>1.6</v>
      </c>
      <c r="AV19" s="15">
        <v>0.2</v>
      </c>
      <c r="AW19" s="15">
        <v>8</v>
      </c>
      <c r="AX19" s="15">
        <v>0</v>
      </c>
      <c r="AY19" s="15">
        <v>175</v>
      </c>
      <c r="BA19" s="15">
        <v>1.39</v>
      </c>
      <c r="BB19" s="15">
        <v>1.51</v>
      </c>
      <c r="BC19" s="15">
        <v>0.97</v>
      </c>
      <c r="BD19" s="15">
        <v>2.25</v>
      </c>
      <c r="BE19" s="15">
        <v>7.22</v>
      </c>
      <c r="BF19" s="15">
        <v>0.8</v>
      </c>
      <c r="BG19" s="15">
        <v>1.04</v>
      </c>
      <c r="BH19" s="15">
        <v>0.67</v>
      </c>
      <c r="BI19" s="15">
        <v>2.78</v>
      </c>
      <c r="BJ19" s="15">
        <v>1.01</v>
      </c>
      <c r="BK19" s="15">
        <v>1.8</v>
      </c>
      <c r="BL19" s="15">
        <v>1.42</v>
      </c>
      <c r="BM19" s="15">
        <v>0.21</v>
      </c>
      <c r="BN19" s="15">
        <v>2.19</v>
      </c>
    </row>
    <row r="20" spans="1:72" ht="12.75">
      <c r="A20" s="22">
        <v>18</v>
      </c>
      <c r="B20" s="27" t="s">
        <v>104</v>
      </c>
      <c r="C20" s="14" t="s">
        <v>105</v>
      </c>
      <c r="D20" s="51">
        <f>Analysis!L19</f>
        <v>335</v>
      </c>
      <c r="E20" s="51">
        <f>Analysis!K19</f>
        <v>300</v>
      </c>
      <c r="G20" s="15">
        <v>89</v>
      </c>
      <c r="H20" s="16">
        <v>3370</v>
      </c>
      <c r="I20" s="17">
        <v>3383</v>
      </c>
      <c r="J20" s="17">
        <v>3671</v>
      </c>
      <c r="K20" s="17">
        <v>2491</v>
      </c>
      <c r="M20" s="15">
        <v>8.7</v>
      </c>
      <c r="N20" s="15">
        <v>2</v>
      </c>
      <c r="O20" s="15">
        <v>3.9</v>
      </c>
      <c r="P20" s="15">
        <v>1.3</v>
      </c>
      <c r="Q20" s="15">
        <v>84.1</v>
      </c>
      <c r="S20" s="15">
        <v>0.02</v>
      </c>
      <c r="T20" s="15">
        <v>0.04</v>
      </c>
      <c r="U20" s="15">
        <v>0.12</v>
      </c>
      <c r="V20" s="15">
        <v>0.3</v>
      </c>
      <c r="W20" s="15">
        <v>0.1</v>
      </c>
      <c r="X20" s="15">
        <v>0.38</v>
      </c>
      <c r="Y20" s="15">
        <v>0.01</v>
      </c>
      <c r="Z20" s="15">
        <v>0.11</v>
      </c>
      <c r="AA20" s="19">
        <v>0.05</v>
      </c>
      <c r="AB20" s="15">
        <v>4</v>
      </c>
      <c r="AC20" s="15">
        <v>0</v>
      </c>
      <c r="AD20" s="15">
        <v>27</v>
      </c>
      <c r="AE20" s="15">
        <v>5</v>
      </c>
      <c r="AG20" s="15">
        <v>0.07</v>
      </c>
      <c r="AH20" s="15">
        <v>10</v>
      </c>
      <c r="AJ20" s="15">
        <v>2</v>
      </c>
      <c r="AK20" s="23">
        <v>3334</v>
      </c>
      <c r="AL20" s="15">
        <v>0</v>
      </c>
      <c r="AM20" s="15">
        <v>22</v>
      </c>
      <c r="AN20" s="15">
        <v>0.2</v>
      </c>
      <c r="AP20" s="15">
        <v>0.06</v>
      </c>
      <c r="AQ20" s="15">
        <v>620</v>
      </c>
      <c r="AR20" s="15">
        <v>0.36</v>
      </c>
      <c r="AS20" s="15">
        <v>22</v>
      </c>
      <c r="AT20" s="15">
        <v>5.7</v>
      </c>
      <c r="AU20" s="15">
        <v>1.3</v>
      </c>
      <c r="AV20" s="15">
        <v>3.4</v>
      </c>
      <c r="AW20" s="15">
        <v>7</v>
      </c>
      <c r="AX20" s="15">
        <v>0</v>
      </c>
      <c r="AY20" s="15">
        <v>25</v>
      </c>
      <c r="BA20" s="15">
        <v>0.5</v>
      </c>
      <c r="BB20" s="15">
        <v>0.4</v>
      </c>
      <c r="BC20" s="15">
        <v>0.2</v>
      </c>
      <c r="BD20" s="15">
        <v>0.4</v>
      </c>
      <c r="BE20" s="15">
        <v>1.1</v>
      </c>
      <c r="BF20" s="15">
        <v>0.2</v>
      </c>
      <c r="BG20" s="15">
        <v>0.18</v>
      </c>
      <c r="BH20" s="15">
        <v>0.18</v>
      </c>
      <c r="BI20" s="15">
        <v>0.5</v>
      </c>
      <c r="BJ20" s="15">
        <v>0.41</v>
      </c>
      <c r="BK20" s="15">
        <v>0.5</v>
      </c>
      <c r="BL20" s="15">
        <v>0.4</v>
      </c>
      <c r="BM20" s="15">
        <v>0.1</v>
      </c>
      <c r="BN20" s="15">
        <v>0.4</v>
      </c>
      <c r="BP20" s="15">
        <v>4</v>
      </c>
      <c r="BQ20" s="15">
        <v>0.8</v>
      </c>
      <c r="BR20" s="15">
        <v>3.3</v>
      </c>
      <c r="BS20" s="15">
        <v>1.9</v>
      </c>
      <c r="BT20" s="15">
        <v>0</v>
      </c>
    </row>
    <row r="21" spans="1:66" ht="12.75">
      <c r="A21" s="22">
        <v>19</v>
      </c>
      <c r="B21" s="27" t="s">
        <v>106</v>
      </c>
      <c r="C21" s="14" t="s">
        <v>107</v>
      </c>
      <c r="D21" s="51">
        <f>Analysis!L20</f>
        <v>0</v>
      </c>
      <c r="E21" s="51">
        <f>Analysis!K20</f>
        <v>0</v>
      </c>
      <c r="G21" s="15">
        <v>88</v>
      </c>
      <c r="H21" s="16">
        <v>3370</v>
      </c>
      <c r="I21" s="17">
        <v>3394</v>
      </c>
      <c r="J21" s="17">
        <v>3682</v>
      </c>
      <c r="K21" s="17">
        <v>2498</v>
      </c>
      <c r="M21" s="15">
        <v>8.8</v>
      </c>
      <c r="N21" s="15">
        <v>2.2</v>
      </c>
      <c r="O21" s="15">
        <v>3.8</v>
      </c>
      <c r="P21" s="15">
        <v>1.4</v>
      </c>
      <c r="Q21" s="15">
        <v>83.8</v>
      </c>
      <c r="S21" s="15">
        <v>0.03</v>
      </c>
      <c r="T21" s="15">
        <v>0.04</v>
      </c>
      <c r="U21" s="15">
        <v>0.12</v>
      </c>
      <c r="V21" s="15">
        <v>0.26</v>
      </c>
      <c r="W21" s="15">
        <v>0.221</v>
      </c>
      <c r="X21" s="15">
        <v>0.33</v>
      </c>
      <c r="Y21" s="15">
        <v>0.03</v>
      </c>
      <c r="Z21" s="15">
        <v>0.11</v>
      </c>
      <c r="AA21" s="15">
        <v>0.05</v>
      </c>
      <c r="AB21" s="15">
        <v>4</v>
      </c>
      <c r="AC21" s="15">
        <v>0</v>
      </c>
      <c r="AD21" s="15">
        <v>27</v>
      </c>
      <c r="AE21" s="15">
        <v>5</v>
      </c>
      <c r="AG21" s="15">
        <v>0.07</v>
      </c>
      <c r="AH21" s="15">
        <v>13</v>
      </c>
      <c r="AJ21" s="15">
        <v>2</v>
      </c>
      <c r="AK21" s="23">
        <v>3334</v>
      </c>
      <c r="AL21" s="15">
        <v>0</v>
      </c>
      <c r="AM21" s="15">
        <v>22</v>
      </c>
      <c r="AN21" s="15">
        <v>0.2</v>
      </c>
      <c r="AP21" s="15">
        <v>0.07</v>
      </c>
      <c r="AQ21" s="15">
        <v>502</v>
      </c>
      <c r="AR21" s="15">
        <v>0.3</v>
      </c>
      <c r="AS21" s="15">
        <v>25</v>
      </c>
      <c r="AT21" s="15">
        <v>5.9</v>
      </c>
      <c r="AU21" s="15">
        <v>1.2</v>
      </c>
      <c r="AV21" s="15">
        <v>3.4</v>
      </c>
      <c r="AW21" s="15">
        <v>4.7</v>
      </c>
      <c r="AX21" s="15">
        <v>0</v>
      </c>
      <c r="AY21" s="15">
        <v>17</v>
      </c>
      <c r="BA21" s="15">
        <v>0.47</v>
      </c>
      <c r="BB21" s="15">
        <v>0.33</v>
      </c>
      <c r="BC21" s="15">
        <v>0.22</v>
      </c>
      <c r="BD21" s="15">
        <v>0.34</v>
      </c>
      <c r="BE21" s="15">
        <v>0.99</v>
      </c>
      <c r="BF21" s="15">
        <v>0.21</v>
      </c>
      <c r="BG21" s="15">
        <v>0.18</v>
      </c>
      <c r="BH21" s="15">
        <v>0.16</v>
      </c>
      <c r="BI21" s="15">
        <v>0.43</v>
      </c>
      <c r="BJ21" s="15">
        <v>0.38</v>
      </c>
      <c r="BK21" s="15">
        <v>0.46</v>
      </c>
      <c r="BL21" s="15">
        <v>0.35</v>
      </c>
      <c r="BM21" s="15">
        <v>0.08</v>
      </c>
      <c r="BN21" s="15">
        <v>0.44</v>
      </c>
    </row>
    <row r="22" spans="1:66" ht="12.75">
      <c r="A22" s="22">
        <v>20</v>
      </c>
      <c r="B22" s="27" t="s">
        <v>108</v>
      </c>
      <c r="C22" s="14" t="s">
        <v>109</v>
      </c>
      <c r="D22" s="51">
        <f>Analysis!L21</f>
        <v>0</v>
      </c>
      <c r="E22" s="51">
        <f>Analysis!K21</f>
        <v>0</v>
      </c>
      <c r="G22" s="15">
        <v>90</v>
      </c>
      <c r="H22" s="16">
        <v>3345.1767825574543</v>
      </c>
      <c r="I22" s="17">
        <v>3369</v>
      </c>
      <c r="J22" s="17">
        <v>2655</v>
      </c>
      <c r="K22" s="17">
        <v>2484</v>
      </c>
      <c r="M22" s="15">
        <v>10.1</v>
      </c>
      <c r="N22" s="15">
        <v>3.3</v>
      </c>
      <c r="O22" s="15">
        <v>4.3</v>
      </c>
      <c r="P22" s="15">
        <v>1.6</v>
      </c>
      <c r="Q22" s="15">
        <v>80.7</v>
      </c>
      <c r="S22" s="15">
        <v>0.03</v>
      </c>
      <c r="T22" s="15">
        <v>0</v>
      </c>
      <c r="U22" s="15">
        <v>0.13</v>
      </c>
      <c r="V22" s="15">
        <v>0.2</v>
      </c>
      <c r="W22" s="15">
        <v>0.17</v>
      </c>
      <c r="X22" s="15">
        <v>0.35</v>
      </c>
      <c r="Y22" s="15">
        <v>0</v>
      </c>
      <c r="Z22" s="15">
        <v>0.1</v>
      </c>
      <c r="AA22" s="19">
        <v>0</v>
      </c>
      <c r="AB22" s="15">
        <v>0</v>
      </c>
      <c r="AC22" s="15">
        <v>0</v>
      </c>
      <c r="AD22" s="15">
        <v>0</v>
      </c>
      <c r="AE22" s="15">
        <v>0</v>
      </c>
      <c r="AG22" s="15">
        <v>0</v>
      </c>
      <c r="AH22" s="15">
        <v>0</v>
      </c>
      <c r="AJ22" s="15">
        <v>5</v>
      </c>
      <c r="AK22" s="23">
        <v>8335</v>
      </c>
      <c r="AL22" s="15">
        <v>0</v>
      </c>
      <c r="AM22" s="15">
        <v>0</v>
      </c>
      <c r="AN22" s="15">
        <v>0</v>
      </c>
      <c r="AP22" s="15">
        <v>0</v>
      </c>
      <c r="AQ22" s="15">
        <v>518</v>
      </c>
      <c r="AR22" s="15">
        <v>0</v>
      </c>
      <c r="AS22" s="15">
        <v>19</v>
      </c>
      <c r="AT22" s="15">
        <v>4.7</v>
      </c>
      <c r="AU22" s="15">
        <v>1.1</v>
      </c>
      <c r="AV22" s="15">
        <v>0</v>
      </c>
      <c r="AW22" s="15">
        <v>0</v>
      </c>
      <c r="AX22" s="15">
        <v>0</v>
      </c>
      <c r="AY22" s="15">
        <v>0</v>
      </c>
      <c r="BA22" s="15">
        <v>0.66</v>
      </c>
      <c r="BB22" s="15">
        <v>0.48</v>
      </c>
      <c r="BC22" s="15">
        <v>0.35</v>
      </c>
      <c r="BD22" s="15">
        <v>0.35</v>
      </c>
      <c r="BE22" s="15">
        <v>0.99</v>
      </c>
      <c r="BF22" s="15">
        <v>0.42</v>
      </c>
      <c r="BG22" s="15">
        <v>0.17</v>
      </c>
      <c r="BH22" s="15">
        <v>0.2</v>
      </c>
      <c r="BI22" s="15">
        <v>0.43</v>
      </c>
      <c r="BJ22" s="15">
        <v>0.4</v>
      </c>
      <c r="BK22" s="15">
        <v>0.47</v>
      </c>
      <c r="BL22" s="15">
        <v>0.37</v>
      </c>
      <c r="BM22" s="15">
        <v>0.11</v>
      </c>
      <c r="BN22" s="15">
        <v>0.5</v>
      </c>
    </row>
    <row r="23" spans="1:66" ht="12.75">
      <c r="A23" s="22">
        <v>21</v>
      </c>
      <c r="B23" s="48" t="s">
        <v>110</v>
      </c>
      <c r="C23" s="14" t="s">
        <v>111</v>
      </c>
      <c r="D23" s="51">
        <f>Analysis!L22</f>
        <v>0</v>
      </c>
      <c r="E23" s="51">
        <f>Analysis!K22</f>
        <v>0</v>
      </c>
      <c r="G23" s="15">
        <v>92</v>
      </c>
      <c r="H23" s="16">
        <v>2057.5389289783516</v>
      </c>
      <c r="I23" s="17">
        <v>1970</v>
      </c>
      <c r="J23" s="17">
        <v>1670</v>
      </c>
      <c r="K23" s="17">
        <v>1299</v>
      </c>
      <c r="M23" s="15">
        <v>38.6</v>
      </c>
      <c r="N23" s="15">
        <v>14.3</v>
      </c>
      <c r="O23" s="15">
        <v>4.2</v>
      </c>
      <c r="P23" s="15">
        <v>6.7</v>
      </c>
      <c r="Q23" s="15">
        <v>36.19999999999999</v>
      </c>
      <c r="S23" s="15">
        <v>0.18</v>
      </c>
      <c r="T23" s="15">
        <v>0</v>
      </c>
      <c r="U23" s="15">
        <v>0.53</v>
      </c>
      <c r="V23" s="15">
        <v>0.96</v>
      </c>
      <c r="W23" s="15">
        <v>0.816</v>
      </c>
      <c r="X23" s="15">
        <v>1.35</v>
      </c>
      <c r="Y23" s="15">
        <v>0.04</v>
      </c>
      <c r="Z23" s="15">
        <v>0.26</v>
      </c>
      <c r="AA23" s="19">
        <v>0.15</v>
      </c>
      <c r="AB23" s="15">
        <v>0.19</v>
      </c>
      <c r="AC23" s="15">
        <v>0</v>
      </c>
      <c r="AD23" s="15">
        <v>181</v>
      </c>
      <c r="AE23" s="15">
        <v>23</v>
      </c>
      <c r="AG23" s="15">
        <v>0</v>
      </c>
      <c r="AH23" s="15">
        <v>0</v>
      </c>
      <c r="AJ23" s="15">
        <v>0</v>
      </c>
      <c r="AK23" s="23"/>
      <c r="AL23" s="15">
        <v>0</v>
      </c>
      <c r="AM23" s="15">
        <v>32</v>
      </c>
      <c r="AN23" s="15">
        <v>0</v>
      </c>
      <c r="AP23" s="15">
        <v>1.1</v>
      </c>
      <c r="AQ23" s="15">
        <v>2747</v>
      </c>
      <c r="AR23" s="15">
        <v>2.1</v>
      </c>
      <c r="AS23" s="15">
        <v>35</v>
      </c>
      <c r="AT23" s="15">
        <v>10.4</v>
      </c>
      <c r="AU23" s="15">
        <v>5.2</v>
      </c>
      <c r="AV23" s="15">
        <v>6.5</v>
      </c>
      <c r="AW23" s="15">
        <v>5</v>
      </c>
      <c r="AX23" s="15">
        <v>0</v>
      </c>
      <c r="AY23" s="15">
        <v>0</v>
      </c>
      <c r="BA23" s="15">
        <v>3.56</v>
      </c>
      <c r="BB23" s="15">
        <v>1.83</v>
      </c>
      <c r="BC23" s="15">
        <v>0.92</v>
      </c>
      <c r="BD23" s="15">
        <v>1.32</v>
      </c>
      <c r="BE23" s="15">
        <v>0</v>
      </c>
      <c r="BF23" s="15">
        <v>1.22</v>
      </c>
      <c r="BG23" s="15">
        <v>0.55</v>
      </c>
      <c r="BH23" s="15">
        <v>0.79</v>
      </c>
      <c r="BI23" s="15">
        <v>1.88</v>
      </c>
      <c r="BJ23" s="15">
        <v>0</v>
      </c>
      <c r="BK23" s="15">
        <v>0</v>
      </c>
      <c r="BL23" s="15">
        <v>1.12</v>
      </c>
      <c r="BM23" s="15">
        <v>0.46</v>
      </c>
      <c r="BN23" s="15">
        <v>2.85</v>
      </c>
    </row>
    <row r="24" spans="1:66" ht="12.75">
      <c r="A24" s="22">
        <v>22</v>
      </c>
      <c r="B24" s="48" t="s">
        <v>112</v>
      </c>
      <c r="C24" s="14" t="s">
        <v>113</v>
      </c>
      <c r="D24" s="51">
        <f>Analysis!L23</f>
        <v>0</v>
      </c>
      <c r="E24" s="51">
        <f>Analysis!K23</f>
        <v>0</v>
      </c>
      <c r="G24" s="15">
        <v>91</v>
      </c>
      <c r="H24" s="16">
        <v>1939.5176604633496</v>
      </c>
      <c r="I24" s="17">
        <v>1857</v>
      </c>
      <c r="J24" s="17">
        <v>1575</v>
      </c>
      <c r="K24" s="17">
        <v>1253</v>
      </c>
      <c r="M24" s="15">
        <v>44.7</v>
      </c>
      <c r="N24" s="15">
        <v>11.1</v>
      </c>
      <c r="O24" s="15">
        <v>1.6</v>
      </c>
      <c r="P24" s="15">
        <v>6.1</v>
      </c>
      <c r="Q24" s="15">
        <v>36.49999999999999</v>
      </c>
      <c r="S24" s="15">
        <v>0.15</v>
      </c>
      <c r="T24" s="15">
        <v>0</v>
      </c>
      <c r="U24" s="15">
        <v>0</v>
      </c>
      <c r="V24" s="15">
        <v>0.91</v>
      </c>
      <c r="W24" s="15">
        <v>0.7735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G24" s="15">
        <v>0</v>
      </c>
      <c r="AH24" s="15">
        <v>0</v>
      </c>
      <c r="AJ24" s="15">
        <v>0</v>
      </c>
      <c r="AK24" s="23"/>
      <c r="AL24" s="15">
        <v>0</v>
      </c>
      <c r="AM24" s="15">
        <v>32</v>
      </c>
      <c r="AN24" s="15">
        <v>0</v>
      </c>
      <c r="AP24" s="15">
        <v>1.1</v>
      </c>
      <c r="AQ24" s="15">
        <v>2747</v>
      </c>
      <c r="AR24" s="15">
        <v>2.1</v>
      </c>
      <c r="AS24" s="15">
        <v>35</v>
      </c>
      <c r="AT24" s="15">
        <v>10.4</v>
      </c>
      <c r="AU24" s="15">
        <v>5.2</v>
      </c>
      <c r="AV24" s="15">
        <v>6.5</v>
      </c>
      <c r="AW24" s="15">
        <v>5</v>
      </c>
      <c r="AX24" s="15">
        <v>0</v>
      </c>
      <c r="AY24" s="15">
        <v>0</v>
      </c>
      <c r="BA24" s="15">
        <v>4.77</v>
      </c>
      <c r="BB24" s="15">
        <v>1.8</v>
      </c>
      <c r="BC24" s="15">
        <v>1.48</v>
      </c>
      <c r="BD24" s="15">
        <v>1.36</v>
      </c>
      <c r="BE24" s="15">
        <v>0</v>
      </c>
      <c r="BF24" s="15">
        <v>1.22</v>
      </c>
      <c r="BG24" s="15">
        <v>0.55</v>
      </c>
      <c r="BH24" s="15">
        <v>0.79</v>
      </c>
      <c r="BI24" s="15">
        <v>1.88</v>
      </c>
      <c r="BJ24" s="15">
        <v>0</v>
      </c>
      <c r="BK24" s="15">
        <v>0</v>
      </c>
      <c r="BL24" s="15">
        <v>1.12</v>
      </c>
      <c r="BM24" s="15">
        <v>0.46</v>
      </c>
      <c r="BN24" s="15">
        <v>2.85</v>
      </c>
    </row>
    <row r="25" spans="1:72" ht="12.75">
      <c r="A25" s="22">
        <v>23</v>
      </c>
      <c r="B25" s="27" t="s">
        <v>114</v>
      </c>
      <c r="C25" s="14" t="s">
        <v>115</v>
      </c>
      <c r="D25" s="51">
        <f>Analysis!L24</f>
        <v>0</v>
      </c>
      <c r="E25" s="51">
        <f>Analysis!K24</f>
        <v>0</v>
      </c>
      <c r="G25" s="15">
        <v>99</v>
      </c>
      <c r="H25" s="16">
        <v>8526.775541207746</v>
      </c>
      <c r="I25" s="17">
        <v>8164</v>
      </c>
      <c r="J25" s="17">
        <v>6531</v>
      </c>
      <c r="K25" s="17">
        <v>5317</v>
      </c>
      <c r="M25" s="15">
        <v>0.01</v>
      </c>
      <c r="N25" s="15">
        <v>0.01</v>
      </c>
      <c r="O25" s="15">
        <v>98.7</v>
      </c>
      <c r="P25" s="15">
        <v>0.5</v>
      </c>
      <c r="Q25" s="15">
        <v>0.7800000000000011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G25" s="15">
        <v>0</v>
      </c>
      <c r="AH25" s="15">
        <v>0</v>
      </c>
      <c r="AJ25" s="15">
        <v>0</v>
      </c>
      <c r="AK25" s="23"/>
      <c r="AL25" s="15">
        <v>0</v>
      </c>
      <c r="AM25" s="15">
        <v>0</v>
      </c>
      <c r="AN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P25" s="15">
        <v>100</v>
      </c>
      <c r="BQ25" s="15">
        <v>35.9</v>
      </c>
      <c r="BR25" s="15">
        <v>64.1</v>
      </c>
      <c r="BS25" s="15">
        <v>18.3</v>
      </c>
      <c r="BT25" s="15">
        <v>0.5</v>
      </c>
    </row>
    <row r="26" spans="1:72" ht="12.75">
      <c r="A26" s="22">
        <v>24</v>
      </c>
      <c r="B26" s="48" t="s">
        <v>116</v>
      </c>
      <c r="C26" s="14" t="s">
        <v>117</v>
      </c>
      <c r="D26" s="51">
        <f>Analysis!L25</f>
        <v>0</v>
      </c>
      <c r="E26" s="51">
        <f>Analysis!K25</f>
        <v>0</v>
      </c>
      <c r="G26" s="15">
        <v>99</v>
      </c>
      <c r="H26" s="16">
        <v>8021.268515001899</v>
      </c>
      <c r="I26" s="17">
        <v>7680</v>
      </c>
      <c r="J26" s="17">
        <v>6912</v>
      </c>
      <c r="K26" s="17">
        <v>6197</v>
      </c>
      <c r="M26" s="15">
        <v>0.01</v>
      </c>
      <c r="N26" s="15">
        <v>0.01</v>
      </c>
      <c r="O26" s="15">
        <v>99.1</v>
      </c>
      <c r="P26" s="15">
        <v>0.5</v>
      </c>
      <c r="Q26" s="15">
        <v>0.38000000000000966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G26" s="15">
        <v>0</v>
      </c>
      <c r="AH26" s="15">
        <v>0</v>
      </c>
      <c r="AJ26" s="15">
        <v>0</v>
      </c>
      <c r="AK26" s="23"/>
      <c r="AL26" s="15">
        <v>0</v>
      </c>
      <c r="AM26" s="15">
        <v>0</v>
      </c>
      <c r="AN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P26" s="15">
        <v>100</v>
      </c>
      <c r="BQ26" s="15">
        <v>39.1</v>
      </c>
      <c r="BR26" s="15">
        <v>60.9</v>
      </c>
      <c r="BS26" s="15">
        <v>22.3</v>
      </c>
      <c r="BT26" s="15">
        <v>0.5</v>
      </c>
    </row>
    <row r="27" spans="1:72" ht="12.75">
      <c r="A27" s="22">
        <v>25</v>
      </c>
      <c r="B27" s="48" t="s">
        <v>118</v>
      </c>
      <c r="C27" s="14" t="s">
        <v>119</v>
      </c>
      <c r="D27" s="51">
        <f>Analysis!L26</f>
        <v>0</v>
      </c>
      <c r="E27" s="51">
        <f>Analysis!K26</f>
        <v>0</v>
      </c>
      <c r="G27" s="15">
        <v>99</v>
      </c>
      <c r="H27" s="16">
        <v>8991.549563235852</v>
      </c>
      <c r="I27" s="17">
        <v>8609</v>
      </c>
      <c r="J27" s="17">
        <v>9457</v>
      </c>
      <c r="K27" s="17">
        <v>8038</v>
      </c>
      <c r="M27" s="15">
        <v>0.01</v>
      </c>
      <c r="N27" s="15">
        <v>0.01</v>
      </c>
      <c r="O27" s="15">
        <v>95.4</v>
      </c>
      <c r="P27" s="15">
        <v>0.3</v>
      </c>
      <c r="Q27" s="15">
        <v>4.280000000000001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G27" s="15">
        <v>0</v>
      </c>
      <c r="AH27" s="15">
        <v>0</v>
      </c>
      <c r="AJ27" s="15">
        <v>0</v>
      </c>
      <c r="AK27" s="23"/>
      <c r="AL27" s="15">
        <v>0</v>
      </c>
      <c r="AM27" s="15">
        <v>0</v>
      </c>
      <c r="AN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P27" s="15">
        <v>100</v>
      </c>
      <c r="BQ27" s="15">
        <v>12.3</v>
      </c>
      <c r="BR27" s="15">
        <v>87.7</v>
      </c>
      <c r="BS27" s="15">
        <v>55.4</v>
      </c>
      <c r="BT27" s="15">
        <v>0</v>
      </c>
    </row>
    <row r="28" spans="1:72" ht="12.75">
      <c r="A28" s="22">
        <v>26</v>
      </c>
      <c r="B28" s="48" t="s">
        <v>120</v>
      </c>
      <c r="C28" s="14" t="s">
        <v>121</v>
      </c>
      <c r="D28" s="51">
        <f>Analysis!L27</f>
        <v>10</v>
      </c>
      <c r="E28" s="51">
        <f>Analysis!K27</f>
        <v>20</v>
      </c>
      <c r="G28" s="15">
        <v>100</v>
      </c>
      <c r="H28" s="16">
        <v>8950</v>
      </c>
      <c r="I28" s="17">
        <v>8800</v>
      </c>
      <c r="J28" s="17">
        <v>7300</v>
      </c>
      <c r="K28" s="17">
        <v>6012</v>
      </c>
      <c r="M28" s="15">
        <v>0.01</v>
      </c>
      <c r="N28" s="15">
        <v>0.01</v>
      </c>
      <c r="O28" s="15">
        <v>99.7</v>
      </c>
      <c r="P28" s="15">
        <v>0.05</v>
      </c>
      <c r="Q28" s="15">
        <v>0.23000000000000398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G28" s="15">
        <v>0</v>
      </c>
      <c r="AH28" s="15">
        <v>0</v>
      </c>
      <c r="AJ28" s="15">
        <v>0</v>
      </c>
      <c r="AK28" s="23"/>
      <c r="AL28" s="15">
        <v>0</v>
      </c>
      <c r="AM28" s="15">
        <v>0</v>
      </c>
      <c r="AN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200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P28" s="15">
        <v>100</v>
      </c>
      <c r="BQ28" s="15">
        <v>12.3</v>
      </c>
      <c r="BR28" s="15">
        <v>87.7</v>
      </c>
      <c r="BS28" s="15">
        <v>45</v>
      </c>
      <c r="BT28" s="15">
        <v>0</v>
      </c>
    </row>
    <row r="29" spans="1:72" ht="12.75">
      <c r="A29" s="22">
        <v>27</v>
      </c>
      <c r="B29" s="49" t="s">
        <v>122</v>
      </c>
      <c r="C29" s="14" t="s">
        <v>123</v>
      </c>
      <c r="D29" s="51">
        <f>Analysis!L28</f>
        <v>0</v>
      </c>
      <c r="E29" s="51">
        <f>Analysis!K28</f>
        <v>0</v>
      </c>
      <c r="G29" s="15">
        <v>92</v>
      </c>
      <c r="H29" s="16">
        <v>2828.3327003418153</v>
      </c>
      <c r="I29" s="17">
        <v>2708</v>
      </c>
      <c r="J29" s="17">
        <v>2972</v>
      </c>
      <c r="K29" s="17">
        <v>1908</v>
      </c>
      <c r="M29" s="15">
        <v>65.5</v>
      </c>
      <c r="N29" s="15">
        <v>1</v>
      </c>
      <c r="O29" s="15">
        <v>4.1</v>
      </c>
      <c r="P29" s="15">
        <v>14.8</v>
      </c>
      <c r="Q29" s="15">
        <v>14.600000000000009</v>
      </c>
      <c r="S29" s="15">
        <v>3.75</v>
      </c>
      <c r="T29" s="15">
        <v>1</v>
      </c>
      <c r="U29" s="15">
        <v>0.25</v>
      </c>
      <c r="V29" s="15">
        <v>2.49</v>
      </c>
      <c r="W29" s="15">
        <v>2.241</v>
      </c>
      <c r="X29" s="15">
        <v>0.72</v>
      </c>
      <c r="Y29" s="15">
        <v>0.88</v>
      </c>
      <c r="Z29" s="15">
        <v>0.77</v>
      </c>
      <c r="AA29" s="19">
        <v>0.17</v>
      </c>
      <c r="AB29" s="15">
        <v>9</v>
      </c>
      <c r="AC29" s="15">
        <v>3.13</v>
      </c>
      <c r="AD29" s="15">
        <v>218</v>
      </c>
      <c r="AE29" s="15">
        <v>11</v>
      </c>
      <c r="AG29" s="15">
        <v>1.35</v>
      </c>
      <c r="AH29" s="15">
        <v>105</v>
      </c>
      <c r="AJ29" s="15">
        <v>0</v>
      </c>
      <c r="AK29" s="23"/>
      <c r="AL29" s="15">
        <v>0</v>
      </c>
      <c r="AM29" s="15">
        <v>5</v>
      </c>
      <c r="AN29" s="15">
        <v>0</v>
      </c>
      <c r="AP29" s="15">
        <v>0.2</v>
      </c>
      <c r="AQ29" s="15">
        <v>3709</v>
      </c>
      <c r="AR29" s="15">
        <v>0.2</v>
      </c>
      <c r="AS29" s="15">
        <v>82</v>
      </c>
      <c r="AT29" s="15">
        <v>10</v>
      </c>
      <c r="AU29" s="15">
        <v>7.5</v>
      </c>
      <c r="AV29" s="15">
        <v>0.5</v>
      </c>
      <c r="AW29" s="15">
        <v>4.6</v>
      </c>
      <c r="AX29" s="15">
        <v>214</v>
      </c>
      <c r="AY29" s="15">
        <v>0</v>
      </c>
      <c r="BA29" s="15">
        <v>3.77</v>
      </c>
      <c r="BB29" s="15">
        <v>3.69</v>
      </c>
      <c r="BC29" s="15">
        <v>1.61</v>
      </c>
      <c r="BD29" s="15">
        <v>3.1</v>
      </c>
      <c r="BE29" s="15">
        <v>4.99</v>
      </c>
      <c r="BF29" s="15">
        <v>5.04</v>
      </c>
      <c r="BG29" s="15">
        <v>1.99</v>
      </c>
      <c r="BH29" s="15">
        <v>0.6</v>
      </c>
      <c r="BI29" s="15">
        <v>2.78</v>
      </c>
      <c r="BJ29" s="15">
        <v>2.24</v>
      </c>
      <c r="BK29" s="15">
        <v>2.41</v>
      </c>
      <c r="BL29" s="15">
        <v>2.76</v>
      </c>
      <c r="BM29" s="15">
        <v>0.75</v>
      </c>
      <c r="BN29" s="15">
        <v>3.5</v>
      </c>
      <c r="BP29" s="15">
        <v>8.4</v>
      </c>
      <c r="BQ29" s="15">
        <v>4.8</v>
      </c>
      <c r="BR29" s="15">
        <v>3.6</v>
      </c>
      <c r="BS29" s="15">
        <v>0.12</v>
      </c>
      <c r="BT29" s="15">
        <v>0</v>
      </c>
    </row>
    <row r="30" spans="1:72" ht="12.75">
      <c r="A30" s="22">
        <v>28</v>
      </c>
      <c r="B30" s="48" t="s">
        <v>124</v>
      </c>
      <c r="C30" s="14" t="s">
        <v>125</v>
      </c>
      <c r="D30" s="51">
        <f>Analysis!L29</f>
        <v>0</v>
      </c>
      <c r="E30" s="51">
        <f>Analysis!K29</f>
        <v>0</v>
      </c>
      <c r="G30" s="15">
        <v>92</v>
      </c>
      <c r="H30" s="16">
        <v>3405.9058108621343</v>
      </c>
      <c r="I30" s="17">
        <v>3261</v>
      </c>
      <c r="J30" s="17">
        <v>3377</v>
      </c>
      <c r="K30" s="17">
        <v>2101</v>
      </c>
      <c r="M30" s="15">
        <v>72</v>
      </c>
      <c r="N30" s="15">
        <v>0.7</v>
      </c>
      <c r="O30" s="15">
        <v>8.4</v>
      </c>
      <c r="P30" s="15">
        <v>10.5</v>
      </c>
      <c r="Q30" s="15">
        <v>8.399999999999991</v>
      </c>
      <c r="S30" s="15">
        <v>2.2</v>
      </c>
      <c r="T30" s="15">
        <v>0.99</v>
      </c>
      <c r="U30" s="15">
        <v>0.15</v>
      </c>
      <c r="V30" s="15">
        <v>1.68</v>
      </c>
      <c r="W30" s="15">
        <v>1.512</v>
      </c>
      <c r="X30" s="15">
        <v>1.08</v>
      </c>
      <c r="Y30" s="15">
        <v>0.6</v>
      </c>
      <c r="Z30" s="15">
        <v>0.46</v>
      </c>
      <c r="AA30" s="19">
        <v>0.05</v>
      </c>
      <c r="AB30" s="15">
        <v>6</v>
      </c>
      <c r="AC30" s="15">
        <v>0.53</v>
      </c>
      <c r="AD30" s="15">
        <v>125</v>
      </c>
      <c r="AE30" s="15">
        <v>6</v>
      </c>
      <c r="AG30" s="15">
        <v>1.9</v>
      </c>
      <c r="AH30" s="15">
        <v>131</v>
      </c>
      <c r="AJ30" s="15">
        <v>0</v>
      </c>
      <c r="AK30" s="23"/>
      <c r="AL30" s="15">
        <v>0</v>
      </c>
      <c r="AM30" s="15">
        <v>22</v>
      </c>
      <c r="AN30" s="15">
        <v>2.2</v>
      </c>
      <c r="AP30" s="15">
        <v>0.48</v>
      </c>
      <c r="AQ30" s="15">
        <v>5286</v>
      </c>
      <c r="AR30" s="15">
        <v>0.3</v>
      </c>
      <c r="AS30" s="15">
        <v>85</v>
      </c>
      <c r="AT30" s="15">
        <v>16.8</v>
      </c>
      <c r="AU30" s="15">
        <v>10.1</v>
      </c>
      <c r="AV30" s="15">
        <v>0.4</v>
      </c>
      <c r="AW30" s="15">
        <v>4.8</v>
      </c>
      <c r="AX30" s="15">
        <v>429</v>
      </c>
      <c r="AY30" s="15">
        <v>0</v>
      </c>
      <c r="BA30" s="15">
        <v>4.62</v>
      </c>
      <c r="BB30" s="15">
        <v>4.41</v>
      </c>
      <c r="BC30" s="15">
        <v>1.65</v>
      </c>
      <c r="BD30" s="15">
        <v>3.13</v>
      </c>
      <c r="BE30" s="15">
        <v>5.19</v>
      </c>
      <c r="BF30" s="15">
        <v>5.36</v>
      </c>
      <c r="BG30" s="15">
        <v>2.08</v>
      </c>
      <c r="BH30" s="15">
        <v>0.74</v>
      </c>
      <c r="BI30" s="15">
        <v>2.71</v>
      </c>
      <c r="BJ30" s="15">
        <v>2.2</v>
      </c>
      <c r="BK30" s="15">
        <v>2.65</v>
      </c>
      <c r="BL30" s="15">
        <v>2.9</v>
      </c>
      <c r="BM30" s="15">
        <v>0.77</v>
      </c>
      <c r="BN30" s="15">
        <v>4.3</v>
      </c>
      <c r="BP30" s="15">
        <v>8.4</v>
      </c>
      <c r="BQ30" s="15">
        <v>4.8</v>
      </c>
      <c r="BR30" s="15">
        <v>3.6</v>
      </c>
      <c r="BS30" s="15">
        <v>0.12</v>
      </c>
      <c r="BT30" s="15">
        <v>0</v>
      </c>
    </row>
    <row r="31" spans="1:72" ht="12.75">
      <c r="A31" s="22">
        <v>29</v>
      </c>
      <c r="B31" s="49" t="s">
        <v>126</v>
      </c>
      <c r="C31" s="14" t="s">
        <v>127</v>
      </c>
      <c r="D31" s="51">
        <f>Analysis!L30</f>
        <v>0</v>
      </c>
      <c r="E31" s="51">
        <f>Analysis!K30</f>
        <v>0</v>
      </c>
      <c r="G31" s="15">
        <v>93</v>
      </c>
      <c r="H31" s="16">
        <v>2975.5981769844284</v>
      </c>
      <c r="I31" s="17">
        <v>2849</v>
      </c>
      <c r="J31" s="17">
        <v>2744</v>
      </c>
      <c r="K31" s="17">
        <v>2037</v>
      </c>
      <c r="M31" s="15">
        <v>61.1</v>
      </c>
      <c r="N31" s="15">
        <v>0.3</v>
      </c>
      <c r="O31" s="15">
        <v>11.4</v>
      </c>
      <c r="P31" s="15">
        <v>17.8</v>
      </c>
      <c r="Q31" s="15">
        <v>9.400000000000006</v>
      </c>
      <c r="S31" s="15">
        <v>5.47</v>
      </c>
      <c r="T31" s="15">
        <v>0</v>
      </c>
      <c r="U31" s="15">
        <v>0</v>
      </c>
      <c r="V31" s="15">
        <v>3.46</v>
      </c>
      <c r="W31" s="15">
        <v>3.114</v>
      </c>
      <c r="X31" s="15">
        <v>0</v>
      </c>
      <c r="Y31" s="15">
        <v>0</v>
      </c>
      <c r="Z31" s="15">
        <v>0</v>
      </c>
      <c r="AA31" s="19">
        <v>0.06</v>
      </c>
      <c r="AB31" s="15">
        <v>12</v>
      </c>
      <c r="AC31" s="15">
        <v>0</v>
      </c>
      <c r="AD31" s="15">
        <v>179</v>
      </c>
      <c r="AE31" s="15">
        <v>8</v>
      </c>
      <c r="AG31" s="15">
        <v>1.78</v>
      </c>
      <c r="AH31" s="15">
        <v>0</v>
      </c>
      <c r="AJ31" s="15">
        <v>0</v>
      </c>
      <c r="AK31" s="23"/>
      <c r="AL31" s="15">
        <v>0</v>
      </c>
      <c r="AM31" s="15">
        <v>0</v>
      </c>
      <c r="AN31" s="15">
        <v>0</v>
      </c>
      <c r="AP31" s="15">
        <v>0</v>
      </c>
      <c r="AQ31" s="15">
        <v>2783</v>
      </c>
      <c r="AR31" s="15">
        <v>0</v>
      </c>
      <c r="AS31" s="15">
        <v>25</v>
      </c>
      <c r="AT31" s="15">
        <v>6.9</v>
      </c>
      <c r="AU31" s="15">
        <v>5.8</v>
      </c>
      <c r="AV31" s="15">
        <v>0.9</v>
      </c>
      <c r="AW31" s="15">
        <v>0</v>
      </c>
      <c r="AX31" s="15">
        <v>0</v>
      </c>
      <c r="AY31" s="15">
        <v>0</v>
      </c>
      <c r="BA31" s="15">
        <v>5.2</v>
      </c>
      <c r="BB31" s="15">
        <v>5.2</v>
      </c>
      <c r="BC31" s="15">
        <v>0</v>
      </c>
      <c r="BD31" s="15">
        <v>0</v>
      </c>
      <c r="BE31" s="15">
        <v>0</v>
      </c>
      <c r="BF31" s="15">
        <v>7.6</v>
      </c>
      <c r="BG31" s="15">
        <v>1.6</v>
      </c>
      <c r="BH31" s="15">
        <v>0.7</v>
      </c>
      <c r="BI31" s="15">
        <v>0</v>
      </c>
      <c r="BJ31" s="15">
        <v>0</v>
      </c>
      <c r="BK31" s="15">
        <v>0</v>
      </c>
      <c r="BL31" s="15">
        <v>0</v>
      </c>
      <c r="BM31" s="15">
        <v>0.5</v>
      </c>
      <c r="BN31" s="15">
        <v>0</v>
      </c>
      <c r="BP31" s="15">
        <v>8.4</v>
      </c>
      <c r="BQ31" s="15">
        <v>4.8</v>
      </c>
      <c r="BR31" s="15">
        <v>3.6</v>
      </c>
      <c r="BS31" s="15">
        <v>0.12</v>
      </c>
      <c r="BT31" s="15">
        <v>0</v>
      </c>
    </row>
    <row r="32" spans="1:72" ht="12.75">
      <c r="A32" s="22">
        <v>30</v>
      </c>
      <c r="B32" s="49" t="s">
        <v>128</v>
      </c>
      <c r="C32" s="14" t="s">
        <v>129</v>
      </c>
      <c r="D32" s="51">
        <f>Analysis!L31</f>
        <v>0</v>
      </c>
      <c r="E32" s="51">
        <f>Analysis!K31</f>
        <v>0</v>
      </c>
      <c r="G32" s="15">
        <v>93</v>
      </c>
      <c r="H32" s="16">
        <v>3024.686669198633</v>
      </c>
      <c r="I32" s="17">
        <v>2896</v>
      </c>
      <c r="J32" s="17">
        <v>2606</v>
      </c>
      <c r="K32" s="17">
        <v>2005</v>
      </c>
      <c r="M32" s="15">
        <v>67</v>
      </c>
      <c r="N32" s="15">
        <v>1</v>
      </c>
      <c r="O32" s="15">
        <v>5</v>
      </c>
      <c r="P32" s="15">
        <v>15.8</v>
      </c>
      <c r="Q32" s="15">
        <v>11.200000000000003</v>
      </c>
      <c r="S32" s="15">
        <v>4.61</v>
      </c>
      <c r="T32" s="15">
        <v>0.41</v>
      </c>
      <c r="U32" s="15">
        <v>0.1</v>
      </c>
      <c r="V32" s="15">
        <v>2.68</v>
      </c>
      <c r="W32" s="15">
        <v>2.4120000000000004</v>
      </c>
      <c r="X32" s="15">
        <v>0.32</v>
      </c>
      <c r="Y32" s="15">
        <v>0.18</v>
      </c>
      <c r="Z32" s="15">
        <v>0.31</v>
      </c>
      <c r="AA32" s="19">
        <v>0.18</v>
      </c>
      <c r="AB32" s="15">
        <v>20</v>
      </c>
      <c r="AC32" s="15">
        <v>0</v>
      </c>
      <c r="AD32" s="15">
        <v>299</v>
      </c>
      <c r="AE32" s="15">
        <v>23</v>
      </c>
      <c r="AG32" s="15">
        <v>1.77</v>
      </c>
      <c r="AH32" s="15">
        <v>0</v>
      </c>
      <c r="AJ32" s="15">
        <v>0</v>
      </c>
      <c r="AK32" s="23"/>
      <c r="AL32" s="15">
        <v>0</v>
      </c>
      <c r="AM32" s="15">
        <v>0</v>
      </c>
      <c r="AN32" s="15">
        <v>0</v>
      </c>
      <c r="AP32" s="15">
        <v>0.1</v>
      </c>
      <c r="AQ32" s="15">
        <v>3277</v>
      </c>
      <c r="AR32" s="15">
        <v>0</v>
      </c>
      <c r="AS32" s="15">
        <v>75</v>
      </c>
      <c r="AT32" s="15">
        <v>11</v>
      </c>
      <c r="AU32" s="15">
        <v>5.4</v>
      </c>
      <c r="AV32" s="15">
        <v>0.3</v>
      </c>
      <c r="AW32" s="15">
        <v>0</v>
      </c>
      <c r="AX32" s="15">
        <v>238</v>
      </c>
      <c r="AY32" s="15">
        <v>0</v>
      </c>
      <c r="BA32" s="15">
        <v>2.7</v>
      </c>
      <c r="BB32" s="15">
        <v>4.5</v>
      </c>
      <c r="BC32" s="15">
        <v>1.8</v>
      </c>
      <c r="BD32" s="15">
        <v>3.34</v>
      </c>
      <c r="BE32" s="15">
        <v>0</v>
      </c>
      <c r="BF32" s="15">
        <v>5.91</v>
      </c>
      <c r="BG32" s="15">
        <v>2.01</v>
      </c>
      <c r="BH32" s="15">
        <v>0.8</v>
      </c>
      <c r="BI32" s="15">
        <v>2</v>
      </c>
      <c r="BJ32" s="15">
        <v>2.8</v>
      </c>
      <c r="BK32" s="15">
        <v>0</v>
      </c>
      <c r="BL32" s="15">
        <v>2.6</v>
      </c>
      <c r="BM32" s="15">
        <v>0.5</v>
      </c>
      <c r="BN32" s="15">
        <v>4.1</v>
      </c>
      <c r="BP32" s="15">
        <v>8.4</v>
      </c>
      <c r="BQ32" s="15">
        <v>4.8</v>
      </c>
      <c r="BR32" s="15">
        <v>3.6</v>
      </c>
      <c r="BS32" s="15">
        <v>0.12</v>
      </c>
      <c r="BT32" s="15">
        <v>0</v>
      </c>
    </row>
    <row r="33" spans="1:72" ht="12.75">
      <c r="A33" s="22">
        <v>31</v>
      </c>
      <c r="B33" s="27" t="s">
        <v>130</v>
      </c>
      <c r="D33" s="51">
        <f>Analysis!L32</f>
        <v>0</v>
      </c>
      <c r="E33" s="51">
        <f>Analysis!K32</f>
        <v>0</v>
      </c>
      <c r="G33" s="15">
        <v>92</v>
      </c>
      <c r="H33" s="16">
        <v>3190</v>
      </c>
      <c r="I33" s="24">
        <v>3261</v>
      </c>
      <c r="J33" s="24">
        <v>3377</v>
      </c>
      <c r="K33" s="24">
        <v>2101</v>
      </c>
      <c r="M33" s="15">
        <v>72</v>
      </c>
      <c r="N33" s="15">
        <v>1</v>
      </c>
      <c r="O33" s="15">
        <v>10.02</v>
      </c>
      <c r="P33" s="15">
        <v>10.5</v>
      </c>
      <c r="Q33" s="15">
        <v>6.480000000000004</v>
      </c>
      <c r="R33" s="15"/>
      <c r="S33" s="15">
        <v>5.5</v>
      </c>
      <c r="T33" s="15">
        <v>1</v>
      </c>
      <c r="U33" s="15">
        <v>0.15</v>
      </c>
      <c r="V33" s="15">
        <v>1.5</v>
      </c>
      <c r="W33" s="15">
        <v>1.5</v>
      </c>
      <c r="X33" s="15">
        <v>1.1</v>
      </c>
      <c r="Y33" s="15">
        <v>0.5</v>
      </c>
      <c r="Z33" s="15">
        <v>0.46</v>
      </c>
      <c r="AA33" s="15">
        <v>0.05</v>
      </c>
      <c r="AB33" s="15">
        <v>6</v>
      </c>
      <c r="AC33" s="15">
        <v>0.53</v>
      </c>
      <c r="AD33" s="15">
        <v>125</v>
      </c>
      <c r="AE33" s="15">
        <v>10</v>
      </c>
      <c r="AG33" s="15">
        <v>1.9</v>
      </c>
      <c r="AH33" s="15">
        <v>131</v>
      </c>
      <c r="AJ33" s="15">
        <v>0</v>
      </c>
      <c r="AK33" s="23"/>
      <c r="AL33" s="15">
        <v>0</v>
      </c>
      <c r="AM33" s="15">
        <v>27</v>
      </c>
      <c r="AN33" s="15">
        <v>2.2</v>
      </c>
      <c r="AP33" s="15">
        <v>0.42</v>
      </c>
      <c r="AQ33" s="15">
        <v>4000</v>
      </c>
      <c r="AR33" s="15">
        <v>0.24</v>
      </c>
      <c r="AS33" s="15">
        <v>89</v>
      </c>
      <c r="AT33" s="15">
        <v>11</v>
      </c>
      <c r="AU33" s="15">
        <v>9</v>
      </c>
      <c r="AV33" s="15">
        <v>0.4</v>
      </c>
      <c r="AW33" s="15">
        <v>3.7</v>
      </c>
      <c r="AX33" s="15">
        <v>240</v>
      </c>
      <c r="AY33" s="15">
        <v>0</v>
      </c>
      <c r="BA33" s="15">
        <v>6.8</v>
      </c>
      <c r="BB33" s="15">
        <v>5.9</v>
      </c>
      <c r="BC33" s="15">
        <v>1.65</v>
      </c>
      <c r="BD33" s="15">
        <v>3.7</v>
      </c>
      <c r="BE33" s="15">
        <v>5.1</v>
      </c>
      <c r="BF33" s="15">
        <v>6.4</v>
      </c>
      <c r="BG33" s="15">
        <v>2</v>
      </c>
      <c r="BH33" s="15">
        <v>1.2</v>
      </c>
      <c r="BI33" s="15">
        <v>2.8</v>
      </c>
      <c r="BJ33" s="15">
        <v>2.1</v>
      </c>
      <c r="BK33" s="15">
        <v>2.65</v>
      </c>
      <c r="BL33" s="15">
        <v>2.8</v>
      </c>
      <c r="BM33" s="15">
        <v>0.9</v>
      </c>
      <c r="BN33" s="15">
        <v>3.5</v>
      </c>
      <c r="BP33" s="15">
        <v>8.4</v>
      </c>
      <c r="BQ33" s="15">
        <v>4.8</v>
      </c>
      <c r="BR33" s="15">
        <v>3.6</v>
      </c>
      <c r="BS33" s="15">
        <v>0.15</v>
      </c>
      <c r="BT33" s="15">
        <v>0</v>
      </c>
    </row>
    <row r="34" spans="1:72" ht="12.75">
      <c r="A34" s="22">
        <v>32</v>
      </c>
      <c r="B34" s="27" t="s">
        <v>131</v>
      </c>
      <c r="D34" s="51">
        <f>Analysis!L33</f>
        <v>0</v>
      </c>
      <c r="E34" s="51">
        <f>Analysis!K33</f>
        <v>0</v>
      </c>
      <c r="F34" s="17"/>
      <c r="G34" s="15">
        <v>93</v>
      </c>
      <c r="H34" s="16">
        <v>2830</v>
      </c>
      <c r="I34" s="17">
        <v>2708</v>
      </c>
      <c r="J34" s="17">
        <v>2972</v>
      </c>
      <c r="K34" s="17">
        <v>1908</v>
      </c>
      <c r="L34" s="17"/>
      <c r="M34" s="17">
        <v>65.5</v>
      </c>
      <c r="N34" s="17">
        <v>1</v>
      </c>
      <c r="O34" s="17">
        <v>8</v>
      </c>
      <c r="P34" s="17">
        <v>14.8</v>
      </c>
      <c r="Q34" s="15">
        <v>10.700000000000003</v>
      </c>
      <c r="S34" s="15">
        <v>4</v>
      </c>
      <c r="T34" s="15">
        <v>0.3</v>
      </c>
      <c r="U34" s="15">
        <v>0.25</v>
      </c>
      <c r="V34" s="15">
        <v>2.6</v>
      </c>
      <c r="W34" s="15">
        <v>2.6</v>
      </c>
      <c r="X34" s="15">
        <v>0.72</v>
      </c>
      <c r="Y34" s="15">
        <v>0.8</v>
      </c>
      <c r="Z34" s="15">
        <v>0.77</v>
      </c>
      <c r="AA34" s="15">
        <v>0.17</v>
      </c>
      <c r="AB34" s="15">
        <v>9</v>
      </c>
      <c r="AC34" s="15">
        <v>3.13</v>
      </c>
      <c r="AD34" s="15">
        <v>218</v>
      </c>
      <c r="AE34" s="15">
        <v>22</v>
      </c>
      <c r="AG34" s="15">
        <v>1.35</v>
      </c>
      <c r="AH34" s="15">
        <v>110</v>
      </c>
      <c r="AJ34" s="15">
        <v>0</v>
      </c>
      <c r="AK34" s="23"/>
      <c r="AL34" s="15">
        <v>0</v>
      </c>
      <c r="AM34" s="15">
        <v>3.4</v>
      </c>
      <c r="AN34" s="15">
        <v>0</v>
      </c>
      <c r="AP34" s="15">
        <v>0.26</v>
      </c>
      <c r="AQ34" s="15">
        <v>3700</v>
      </c>
      <c r="AR34" s="15">
        <v>0.2</v>
      </c>
      <c r="AS34" s="15">
        <v>64</v>
      </c>
      <c r="AT34" s="15">
        <v>8.8</v>
      </c>
      <c r="AU34" s="15">
        <v>6.6</v>
      </c>
      <c r="AV34" s="15">
        <v>0.5</v>
      </c>
      <c r="AW34" s="15">
        <v>3.5</v>
      </c>
      <c r="AX34" s="15">
        <v>100</v>
      </c>
      <c r="AY34" s="15">
        <v>0</v>
      </c>
      <c r="BA34" s="15">
        <v>3.4</v>
      </c>
      <c r="BB34" s="15">
        <v>4.6</v>
      </c>
      <c r="BC34" s="15">
        <v>1.5</v>
      </c>
      <c r="BD34" s="15">
        <v>3.6</v>
      </c>
      <c r="BE34" s="15">
        <v>5</v>
      </c>
      <c r="BF34" s="15">
        <v>5.2</v>
      </c>
      <c r="BG34" s="15">
        <v>1.8</v>
      </c>
      <c r="BH34" s="15">
        <v>1</v>
      </c>
      <c r="BI34" s="15">
        <v>2.7</v>
      </c>
      <c r="BJ34" s="15">
        <v>2</v>
      </c>
      <c r="BK34" s="15">
        <v>2.41</v>
      </c>
      <c r="BL34" s="15">
        <v>2.6</v>
      </c>
      <c r="BM34" s="15">
        <v>0.8</v>
      </c>
      <c r="BN34" s="15">
        <v>3.4</v>
      </c>
      <c r="BP34" s="15">
        <v>8.4</v>
      </c>
      <c r="BQ34" s="15">
        <v>4.8</v>
      </c>
      <c r="BR34" s="15">
        <v>3.6</v>
      </c>
      <c r="BS34" s="15">
        <v>0.06</v>
      </c>
      <c r="BT34" s="15">
        <v>0</v>
      </c>
    </row>
    <row r="35" spans="1:72" ht="12.75">
      <c r="A35" s="22">
        <v>33</v>
      </c>
      <c r="B35" s="27" t="s">
        <v>132</v>
      </c>
      <c r="C35" s="14" t="s">
        <v>133</v>
      </c>
      <c r="D35" s="51">
        <f>Analysis!L34</f>
        <v>0</v>
      </c>
      <c r="E35" s="51">
        <f>Analysis!K34</f>
        <v>0</v>
      </c>
      <c r="G35" s="15">
        <v>94</v>
      </c>
      <c r="H35" s="16">
        <v>2183.915685529814</v>
      </c>
      <c r="I35" s="17">
        <v>2091</v>
      </c>
      <c r="J35" s="17">
        <v>2905</v>
      </c>
      <c r="K35" s="17">
        <v>1644</v>
      </c>
      <c r="M35" s="15">
        <v>64</v>
      </c>
      <c r="N35" s="15">
        <v>2.7</v>
      </c>
      <c r="O35" s="15">
        <v>9.1</v>
      </c>
      <c r="P35" s="15">
        <v>21.5</v>
      </c>
      <c r="Q35" s="15">
        <v>2.700000000000003</v>
      </c>
      <c r="S35" s="15">
        <v>8.85</v>
      </c>
      <c r="T35" s="15">
        <v>1.19</v>
      </c>
      <c r="U35" s="15">
        <v>0.27</v>
      </c>
      <c r="V35" s="15">
        <v>4.44</v>
      </c>
      <c r="W35" s="15">
        <v>3.774</v>
      </c>
      <c r="X35" s="15">
        <v>0.57</v>
      </c>
      <c r="Y35" s="15">
        <v>1.29</v>
      </c>
      <c r="Z35" s="15">
        <v>0.47</v>
      </c>
      <c r="AA35" s="19">
        <v>0.13</v>
      </c>
      <c r="AB35" s="15">
        <v>10</v>
      </c>
      <c r="AC35" s="15">
        <v>0</v>
      </c>
      <c r="AD35" s="15">
        <v>440</v>
      </c>
      <c r="AE35" s="15">
        <v>10</v>
      </c>
      <c r="AG35" s="15">
        <v>0.44</v>
      </c>
      <c r="AH35" s="15">
        <v>80</v>
      </c>
      <c r="AJ35" s="15">
        <v>0</v>
      </c>
      <c r="AK35" s="23"/>
      <c r="AL35" s="15">
        <v>0</v>
      </c>
      <c r="AM35" s="15">
        <v>1</v>
      </c>
      <c r="AN35" s="15">
        <v>0</v>
      </c>
      <c r="AP35" s="15">
        <v>0.12</v>
      </c>
      <c r="AQ35" s="15">
        <v>2041</v>
      </c>
      <c r="AR35" s="15">
        <v>0.4</v>
      </c>
      <c r="AS35" s="15">
        <v>56</v>
      </c>
      <c r="AT35" s="15">
        <v>6.1</v>
      </c>
      <c r="AU35" s="15">
        <v>5.2</v>
      </c>
      <c r="AV35" s="15">
        <v>0.2</v>
      </c>
      <c r="AW35" s="15">
        <v>2.7</v>
      </c>
      <c r="AX35" s="15">
        <v>67</v>
      </c>
      <c r="AY35" s="15">
        <v>0</v>
      </c>
      <c r="BA35" s="15">
        <v>3.6</v>
      </c>
      <c r="BB35" s="15">
        <v>6.29</v>
      </c>
      <c r="BC35" s="15">
        <v>0.96</v>
      </c>
      <c r="BD35" s="15">
        <v>1.75</v>
      </c>
      <c r="BE35" s="15">
        <v>3.19</v>
      </c>
      <c r="BF35" s="15">
        <v>3.23</v>
      </c>
      <c r="BG35" s="15">
        <v>0.7</v>
      </c>
      <c r="BH35" s="15">
        <v>0.65</v>
      </c>
      <c r="BI35" s="15">
        <v>1.81</v>
      </c>
      <c r="BJ35" s="15">
        <v>0.96</v>
      </c>
      <c r="BK35" s="15">
        <v>2.16</v>
      </c>
      <c r="BL35" s="15">
        <v>1.64</v>
      </c>
      <c r="BM35" s="15">
        <v>0.34</v>
      </c>
      <c r="BN35" s="15">
        <v>2.52</v>
      </c>
      <c r="BP35" s="15">
        <v>9.9</v>
      </c>
      <c r="BQ35" s="15">
        <v>4.7</v>
      </c>
      <c r="BR35" s="15">
        <v>5.3</v>
      </c>
      <c r="BS35" s="15">
        <v>0.34</v>
      </c>
      <c r="BT35" s="15">
        <v>0</v>
      </c>
    </row>
    <row r="36" spans="1:72" ht="12.75">
      <c r="A36" s="22">
        <v>34</v>
      </c>
      <c r="B36" s="27" t="s">
        <v>134</v>
      </c>
      <c r="C36" s="14" t="s">
        <v>135</v>
      </c>
      <c r="D36" s="51">
        <f>Analysis!L35</f>
        <v>0</v>
      </c>
      <c r="E36" s="51">
        <f>Analysis!K35</f>
        <v>0</v>
      </c>
      <c r="G36" s="15">
        <v>92</v>
      </c>
      <c r="H36" s="16">
        <v>2790.733004177744</v>
      </c>
      <c r="I36" s="17">
        <v>2672</v>
      </c>
      <c r="J36" s="17">
        <v>2981</v>
      </c>
      <c r="K36" s="17">
        <v>1781</v>
      </c>
      <c r="M36" s="15">
        <v>59.4</v>
      </c>
      <c r="N36" s="15">
        <v>2</v>
      </c>
      <c r="O36" s="15">
        <v>8.9</v>
      </c>
      <c r="P36" s="15">
        <v>21.5</v>
      </c>
      <c r="Q36" s="15">
        <v>8.200000000000003</v>
      </c>
      <c r="S36" s="15">
        <v>5.86</v>
      </c>
      <c r="T36" s="15">
        <v>1.73</v>
      </c>
      <c r="U36" s="15">
        <v>0.36</v>
      </c>
      <c r="V36" s="15">
        <v>3.07</v>
      </c>
      <c r="W36" s="15">
        <v>2.6094999999999997</v>
      </c>
      <c r="X36" s="15">
        <v>0.55</v>
      </c>
      <c r="Y36" s="15">
        <v>1.67</v>
      </c>
      <c r="Z36" s="19">
        <v>0.7</v>
      </c>
      <c r="AA36" s="15">
        <v>0.15</v>
      </c>
      <c r="AB36" s="15">
        <v>39</v>
      </c>
      <c r="AC36" s="15">
        <v>0</v>
      </c>
      <c r="AD36" s="15">
        <v>2103</v>
      </c>
      <c r="AE36" s="15">
        <v>19</v>
      </c>
      <c r="AG36" s="15">
        <v>0</v>
      </c>
      <c r="AH36" s="15">
        <v>0</v>
      </c>
      <c r="AJ36" s="15">
        <v>0</v>
      </c>
      <c r="AK36" s="23"/>
      <c r="AL36" s="15">
        <v>0</v>
      </c>
      <c r="AM36" s="15">
        <v>0</v>
      </c>
      <c r="AN36" s="15">
        <v>0</v>
      </c>
      <c r="AP36" s="15">
        <v>0</v>
      </c>
      <c r="AQ36" s="15">
        <v>2201</v>
      </c>
      <c r="AR36" s="15">
        <v>1.5</v>
      </c>
      <c r="AS36" s="15">
        <v>37</v>
      </c>
      <c r="AT36" s="15">
        <v>2.6</v>
      </c>
      <c r="AU36" s="15">
        <v>2.2</v>
      </c>
      <c r="AV36" s="15">
        <v>0.3</v>
      </c>
      <c r="AW36" s="15">
        <v>0</v>
      </c>
      <c r="AX36" s="15">
        <v>135</v>
      </c>
      <c r="AY36" s="15">
        <v>0</v>
      </c>
      <c r="BA36" s="15">
        <v>3.59</v>
      </c>
      <c r="BB36" s="15">
        <v>6.61</v>
      </c>
      <c r="BC36" s="15">
        <v>1.83</v>
      </c>
      <c r="BD36" s="15">
        <v>1.93</v>
      </c>
      <c r="BE36" s="15">
        <v>5.12</v>
      </c>
      <c r="BF36" s="15">
        <v>3.74</v>
      </c>
      <c r="BG36" s="15">
        <v>0.73</v>
      </c>
      <c r="BH36" s="15">
        <v>0.45</v>
      </c>
      <c r="BI36" s="15">
        <v>2.54</v>
      </c>
      <c r="BJ36" s="15">
        <v>1.29</v>
      </c>
      <c r="BK36" s="15">
        <v>0</v>
      </c>
      <c r="BL36" s="15">
        <v>2.32</v>
      </c>
      <c r="BM36" s="15">
        <v>0.65</v>
      </c>
      <c r="BN36" s="15">
        <v>3.77</v>
      </c>
      <c r="BP36" s="15">
        <v>8.1</v>
      </c>
      <c r="BQ36" s="15">
        <v>4</v>
      </c>
      <c r="BR36" s="15">
        <v>4.1</v>
      </c>
      <c r="BS36" s="15">
        <v>0.28</v>
      </c>
      <c r="BT36" s="15">
        <v>0</v>
      </c>
    </row>
    <row r="37" spans="1:72" ht="12.75">
      <c r="A37" s="22">
        <v>35</v>
      </c>
      <c r="B37" s="27" t="s">
        <v>136</v>
      </c>
      <c r="C37" s="14" t="s">
        <v>137</v>
      </c>
      <c r="D37" s="51">
        <f>Analysis!L36</f>
        <v>0</v>
      </c>
      <c r="E37" s="51">
        <f>Analysis!K36</f>
        <v>0</v>
      </c>
      <c r="G37" s="15">
        <v>93</v>
      </c>
      <c r="H37" s="16">
        <v>1870.5848841625523</v>
      </c>
      <c r="I37" s="17">
        <v>1791</v>
      </c>
      <c r="J37" s="17">
        <v>1611</v>
      </c>
      <c r="K37" s="17">
        <v>1514</v>
      </c>
      <c r="M37" s="15">
        <v>46.6</v>
      </c>
      <c r="N37" s="15">
        <v>2.2</v>
      </c>
      <c r="O37" s="15">
        <v>12.8</v>
      </c>
      <c r="P37" s="15">
        <v>28.2</v>
      </c>
      <c r="Q37" s="15">
        <v>10.199999999999989</v>
      </c>
      <c r="S37" s="15">
        <v>11.16</v>
      </c>
      <c r="T37" s="15">
        <v>0</v>
      </c>
      <c r="U37" s="15">
        <v>0</v>
      </c>
      <c r="V37" s="15">
        <v>5.41</v>
      </c>
      <c r="W37" s="15">
        <v>4.5985</v>
      </c>
      <c r="X37" s="15">
        <v>0</v>
      </c>
      <c r="Y37" s="15">
        <v>0</v>
      </c>
      <c r="Z37" s="15">
        <v>0.26</v>
      </c>
      <c r="AA37" s="19">
        <v>0</v>
      </c>
      <c r="AB37" s="15">
        <v>0</v>
      </c>
      <c r="AC37" s="15">
        <v>0</v>
      </c>
      <c r="AD37" s="15">
        <v>0</v>
      </c>
      <c r="AE37" s="15">
        <v>0</v>
      </c>
      <c r="AG37" s="15">
        <v>0.26</v>
      </c>
      <c r="AH37" s="15">
        <v>0</v>
      </c>
      <c r="AJ37" s="15">
        <v>0</v>
      </c>
      <c r="AK37" s="23"/>
      <c r="AL37" s="15">
        <v>0</v>
      </c>
      <c r="AM37" s="15">
        <v>1</v>
      </c>
      <c r="AN37" s="15">
        <v>0</v>
      </c>
      <c r="AP37" s="15">
        <v>0.1</v>
      </c>
      <c r="AQ37" s="15">
        <v>2044</v>
      </c>
      <c r="AR37" s="15">
        <v>0.4</v>
      </c>
      <c r="AS37" s="15">
        <v>49</v>
      </c>
      <c r="AT37" s="15">
        <v>4.1</v>
      </c>
      <c r="AU37" s="15">
        <v>4.5</v>
      </c>
      <c r="AV37" s="15">
        <v>0.2</v>
      </c>
      <c r="AW37" s="15">
        <v>8.7</v>
      </c>
      <c r="AX37" s="15">
        <v>108</v>
      </c>
      <c r="AY37" s="15">
        <v>0</v>
      </c>
      <c r="BA37" s="15">
        <v>2.82</v>
      </c>
      <c r="BB37" s="15">
        <v>6.58</v>
      </c>
      <c r="BC37" s="15">
        <v>1.76</v>
      </c>
      <c r="BD37" s="15">
        <v>1.87</v>
      </c>
      <c r="BE37" s="15">
        <v>5.27</v>
      </c>
      <c r="BF37" s="15">
        <v>3.32</v>
      </c>
      <c r="BG37" s="15">
        <v>0.69</v>
      </c>
      <c r="BH37" s="15">
        <v>0.27</v>
      </c>
      <c r="BI37" s="15">
        <v>2.28</v>
      </c>
      <c r="BJ37" s="15">
        <v>0</v>
      </c>
      <c r="BK37" s="15">
        <v>0</v>
      </c>
      <c r="BL37" s="15">
        <v>2.18</v>
      </c>
      <c r="BM37" s="15">
        <v>0.62</v>
      </c>
      <c r="BN37" s="15">
        <v>3.42</v>
      </c>
      <c r="BP37" s="15">
        <v>8.1</v>
      </c>
      <c r="BQ37" s="15">
        <v>4</v>
      </c>
      <c r="BR37" s="15">
        <v>4.1</v>
      </c>
      <c r="BS37" s="15">
        <v>0.28</v>
      </c>
      <c r="BT37" s="15">
        <v>0</v>
      </c>
    </row>
    <row r="38" spans="1:72" ht="12.75">
      <c r="A38" s="22">
        <v>36</v>
      </c>
      <c r="B38" s="27" t="s">
        <v>138</v>
      </c>
      <c r="C38" s="14" t="s">
        <v>139</v>
      </c>
      <c r="D38" s="51">
        <f>Analysis!L37</f>
        <v>0</v>
      </c>
      <c r="E38" s="51">
        <f>Analysis!K37</f>
        <v>0</v>
      </c>
      <c r="G38" s="15">
        <v>94</v>
      </c>
      <c r="H38" s="16">
        <v>2645.5563995442462</v>
      </c>
      <c r="I38" s="17">
        <v>2533</v>
      </c>
      <c r="J38" s="17">
        <v>2129</v>
      </c>
      <c r="K38" s="17">
        <v>1653</v>
      </c>
      <c r="M38" s="15">
        <v>33.7</v>
      </c>
      <c r="N38" s="15">
        <v>0.2</v>
      </c>
      <c r="O38" s="15">
        <v>0.8</v>
      </c>
      <c r="P38" s="15">
        <v>7.9</v>
      </c>
      <c r="Q38" s="15">
        <v>57.4</v>
      </c>
      <c r="S38" s="15">
        <v>1.28</v>
      </c>
      <c r="T38" s="15">
        <v>0.9</v>
      </c>
      <c r="U38" s="15">
        <v>0.12</v>
      </c>
      <c r="V38" s="15">
        <v>1.02</v>
      </c>
      <c r="W38" s="15">
        <v>0.867</v>
      </c>
      <c r="X38" s="15">
        <v>1.59</v>
      </c>
      <c r="Y38" s="15">
        <v>0.46</v>
      </c>
      <c r="Z38" s="15">
        <v>0.32</v>
      </c>
      <c r="AA38" s="19">
        <v>0.11</v>
      </c>
      <c r="AB38" s="15">
        <v>1</v>
      </c>
      <c r="AC38" s="15">
        <v>0</v>
      </c>
      <c r="AD38" s="15">
        <v>9</v>
      </c>
      <c r="AE38" s="15">
        <v>2</v>
      </c>
      <c r="AG38" s="15">
        <v>0.13</v>
      </c>
      <c r="AH38" s="15">
        <v>38</v>
      </c>
      <c r="AJ38" s="15">
        <v>0</v>
      </c>
      <c r="AK38" s="23"/>
      <c r="AL38" s="15">
        <v>419</v>
      </c>
      <c r="AM38" s="15">
        <v>9</v>
      </c>
      <c r="AN38" s="15">
        <v>0</v>
      </c>
      <c r="AP38" s="15">
        <v>0.33</v>
      </c>
      <c r="AQ38" s="15">
        <v>1390</v>
      </c>
      <c r="AR38" s="15">
        <v>0.6</v>
      </c>
      <c r="AS38" s="15">
        <v>11</v>
      </c>
      <c r="AT38" s="15">
        <v>36.3</v>
      </c>
      <c r="AU38" s="15">
        <v>19.3</v>
      </c>
      <c r="AV38" s="15">
        <v>3.7</v>
      </c>
      <c r="AW38" s="15">
        <v>4.2</v>
      </c>
      <c r="AX38" s="15">
        <v>51</v>
      </c>
      <c r="AY38" s="15">
        <v>0</v>
      </c>
      <c r="BA38" s="15">
        <v>1.15</v>
      </c>
      <c r="BB38" s="15">
        <v>0.29</v>
      </c>
      <c r="BC38" s="15">
        <v>0.86</v>
      </c>
      <c r="BD38" s="15">
        <v>2.18</v>
      </c>
      <c r="BE38" s="15">
        <v>3.32</v>
      </c>
      <c r="BF38" s="15">
        <v>2.53</v>
      </c>
      <c r="BG38" s="15">
        <v>0.9</v>
      </c>
      <c r="BH38" s="15">
        <v>0.45</v>
      </c>
      <c r="BI38" s="15">
        <v>1.56</v>
      </c>
      <c r="BJ38" s="15">
        <v>1.14</v>
      </c>
      <c r="BK38" s="15">
        <v>1.67</v>
      </c>
      <c r="BL38" s="15">
        <v>1.56</v>
      </c>
      <c r="BM38" s="15">
        <v>0.43</v>
      </c>
      <c r="BN38" s="15">
        <v>2.28</v>
      </c>
      <c r="BP38" s="15">
        <v>0.9</v>
      </c>
      <c r="BQ38" s="15">
        <v>0.4</v>
      </c>
      <c r="BR38" s="15">
        <v>0.6</v>
      </c>
      <c r="BS38" s="15">
        <v>0.01</v>
      </c>
      <c r="BT38" s="15">
        <v>0</v>
      </c>
    </row>
    <row r="39" spans="1:66" ht="12.75">
      <c r="A39" s="22">
        <v>37</v>
      </c>
      <c r="B39" s="27" t="s">
        <v>140</v>
      </c>
      <c r="C39" s="14" t="s">
        <v>141</v>
      </c>
      <c r="D39" s="51">
        <f>Analysis!L38</f>
        <v>0</v>
      </c>
      <c r="E39" s="51">
        <f>Analysis!K38</f>
        <v>0</v>
      </c>
      <c r="G39" s="15">
        <v>78</v>
      </c>
      <c r="H39" s="16">
        <v>1957.9657498702647</v>
      </c>
      <c r="I39" s="17">
        <v>1925</v>
      </c>
      <c r="J39" s="17">
        <v>1828</v>
      </c>
      <c r="K39" s="17">
        <v>1568</v>
      </c>
      <c r="M39" s="15">
        <v>6.6</v>
      </c>
      <c r="N39" s="15">
        <v>0</v>
      </c>
      <c r="O39" s="15">
        <v>0.2</v>
      </c>
      <c r="P39" s="15">
        <v>8.8</v>
      </c>
      <c r="Q39" s="15">
        <v>84.4</v>
      </c>
      <c r="S39" s="15">
        <v>0.13</v>
      </c>
      <c r="T39" s="15">
        <v>1.28</v>
      </c>
      <c r="U39" s="15">
        <v>0.23</v>
      </c>
      <c r="V39" s="15">
        <v>0.03</v>
      </c>
      <c r="W39" s="15">
        <v>0.0255</v>
      </c>
      <c r="X39" s="15">
        <v>4.72</v>
      </c>
      <c r="Y39" s="15">
        <v>1.15</v>
      </c>
      <c r="Z39" s="15">
        <v>0.46</v>
      </c>
      <c r="AA39" s="19">
        <v>0.36</v>
      </c>
      <c r="AB39" s="15">
        <v>17</v>
      </c>
      <c r="AC39" s="15">
        <v>0</v>
      </c>
      <c r="AD39" s="15">
        <v>68</v>
      </c>
      <c r="AE39" s="15">
        <v>4</v>
      </c>
      <c r="AG39" s="15">
        <v>0</v>
      </c>
      <c r="AH39" s="15">
        <v>14</v>
      </c>
      <c r="AJ39" s="15">
        <v>0</v>
      </c>
      <c r="AK39" s="23"/>
      <c r="AL39" s="15">
        <v>0</v>
      </c>
      <c r="AM39" s="15">
        <v>4</v>
      </c>
      <c r="AN39" s="15">
        <v>0</v>
      </c>
      <c r="AP39" s="15">
        <v>0</v>
      </c>
      <c r="AQ39" s="15">
        <v>826</v>
      </c>
      <c r="AR39" s="15">
        <v>0</v>
      </c>
      <c r="AS39" s="15">
        <v>41</v>
      </c>
      <c r="AT39" s="15">
        <v>4.5</v>
      </c>
      <c r="AU39" s="15">
        <v>2.3</v>
      </c>
      <c r="AV39" s="15">
        <v>0</v>
      </c>
      <c r="AW39" s="15">
        <v>0</v>
      </c>
      <c r="AX39" s="15">
        <v>0</v>
      </c>
      <c r="AY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</row>
    <row r="40" spans="1:66" ht="12.75">
      <c r="A40" s="22">
        <v>38</v>
      </c>
      <c r="B40" s="27" t="s">
        <v>142</v>
      </c>
      <c r="C40" s="25" t="s">
        <v>143</v>
      </c>
      <c r="D40" s="51">
        <f>Analysis!L39</f>
        <v>0</v>
      </c>
      <c r="E40" s="51">
        <f>Analysis!K39</f>
        <v>0</v>
      </c>
      <c r="G40" s="15">
        <v>75</v>
      </c>
      <c r="H40" s="16">
        <v>1960</v>
      </c>
      <c r="I40" s="17">
        <v>1927</v>
      </c>
      <c r="J40" s="17">
        <v>1734</v>
      </c>
      <c r="K40" s="17">
        <v>1563</v>
      </c>
      <c r="M40" s="15">
        <v>3</v>
      </c>
      <c r="N40" s="15">
        <v>0</v>
      </c>
      <c r="O40" s="15">
        <v>0.1</v>
      </c>
      <c r="P40" s="15">
        <v>9.8</v>
      </c>
      <c r="Q40" s="15">
        <v>87.1</v>
      </c>
      <c r="S40" s="15">
        <v>0.9</v>
      </c>
      <c r="T40" s="15">
        <v>0.5</v>
      </c>
      <c r="U40" s="15">
        <v>0.32</v>
      </c>
      <c r="V40" s="15">
        <v>0.05</v>
      </c>
      <c r="W40" s="15">
        <v>0.02</v>
      </c>
      <c r="X40" s="15">
        <v>1.5</v>
      </c>
      <c r="Y40" s="15">
        <v>0.2</v>
      </c>
      <c r="Z40" s="15">
        <v>0.35</v>
      </c>
      <c r="AA40" s="19">
        <v>0.9</v>
      </c>
      <c r="AB40" s="15">
        <v>59</v>
      </c>
      <c r="AC40" s="15">
        <v>1.57</v>
      </c>
      <c r="AD40" s="15">
        <v>186</v>
      </c>
      <c r="AE40" s="15">
        <v>42</v>
      </c>
      <c r="AG40" s="15">
        <v>0</v>
      </c>
      <c r="AH40" s="15">
        <v>22</v>
      </c>
      <c r="AJ40" s="15">
        <v>0</v>
      </c>
      <c r="AK40" s="23"/>
      <c r="AL40" s="15">
        <v>0</v>
      </c>
      <c r="AM40" s="15">
        <v>5</v>
      </c>
      <c r="AN40" s="15">
        <v>0</v>
      </c>
      <c r="AP40" s="15">
        <v>1000</v>
      </c>
      <c r="AQ40" s="15">
        <v>880</v>
      </c>
      <c r="AR40" s="15">
        <v>0.04</v>
      </c>
      <c r="AS40" s="15">
        <v>100</v>
      </c>
      <c r="AT40" s="15">
        <v>58</v>
      </c>
      <c r="AU40" s="15">
        <v>2.5</v>
      </c>
      <c r="AV40" s="15">
        <v>0.9</v>
      </c>
      <c r="AW40" s="15">
        <v>4.4</v>
      </c>
      <c r="AX40" s="15">
        <v>0</v>
      </c>
      <c r="AY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</row>
    <row r="41" spans="1:71" ht="12.75">
      <c r="A41" s="22">
        <v>39</v>
      </c>
      <c r="B41" s="27" t="s">
        <v>144</v>
      </c>
      <c r="C41" s="14" t="s">
        <v>145</v>
      </c>
      <c r="D41" s="51">
        <f>Analysis!L40</f>
        <v>0</v>
      </c>
      <c r="E41" s="51">
        <f>Analysis!K40</f>
        <v>0</v>
      </c>
      <c r="G41" s="15">
        <v>89</v>
      </c>
      <c r="H41" s="16">
        <v>2656.0007595898214</v>
      </c>
      <c r="I41" s="17">
        <v>2543</v>
      </c>
      <c r="J41" s="17">
        <v>3264</v>
      </c>
      <c r="K41" s="17">
        <v>1735</v>
      </c>
      <c r="M41" s="15">
        <v>11.8</v>
      </c>
      <c r="N41" s="15">
        <v>10.8</v>
      </c>
      <c r="O41" s="15">
        <v>4.8</v>
      </c>
      <c r="P41" s="15">
        <v>3.1</v>
      </c>
      <c r="Q41" s="15">
        <v>69.5</v>
      </c>
      <c r="S41" s="15">
        <v>0.07</v>
      </c>
      <c r="T41" s="15">
        <v>0.09</v>
      </c>
      <c r="U41" s="15">
        <v>0.13</v>
      </c>
      <c r="V41" s="15">
        <v>0.33</v>
      </c>
      <c r="W41" s="15">
        <v>0.2805</v>
      </c>
      <c r="X41" s="15">
        <v>0.39</v>
      </c>
      <c r="Y41" s="15">
        <v>0.07</v>
      </c>
      <c r="Z41" s="15">
        <v>0.21</v>
      </c>
      <c r="AA41" s="19">
        <v>0.06</v>
      </c>
      <c r="AB41" s="15">
        <v>6</v>
      </c>
      <c r="AC41" s="15">
        <v>0.1</v>
      </c>
      <c r="AD41" s="15">
        <v>76</v>
      </c>
      <c r="AE41" s="15">
        <v>37</v>
      </c>
      <c r="AG41" s="15">
        <v>0.23</v>
      </c>
      <c r="AH41" s="15">
        <v>37</v>
      </c>
      <c r="AJ41" s="15">
        <v>0</v>
      </c>
      <c r="AK41" s="23"/>
      <c r="AL41" s="15">
        <v>0</v>
      </c>
      <c r="AM41" s="15">
        <v>14</v>
      </c>
      <c r="AN41" s="15">
        <v>0</v>
      </c>
      <c r="AP41" s="15">
        <v>0.28</v>
      </c>
      <c r="AQ41" s="15">
        <v>992</v>
      </c>
      <c r="AR41" s="15">
        <v>0.4</v>
      </c>
      <c r="AS41" s="15">
        <v>14</v>
      </c>
      <c r="AT41" s="15">
        <v>7.8</v>
      </c>
      <c r="AU41" s="15">
        <v>1.5</v>
      </c>
      <c r="AV41" s="15">
        <v>6.3</v>
      </c>
      <c r="AW41" s="15">
        <v>2.5</v>
      </c>
      <c r="AX41" s="15">
        <v>0</v>
      </c>
      <c r="AY41" s="15">
        <v>0</v>
      </c>
      <c r="BA41" s="15">
        <v>0.7</v>
      </c>
      <c r="BB41" s="15">
        <v>0.46</v>
      </c>
      <c r="BC41" s="15">
        <v>0.18</v>
      </c>
      <c r="BD41" s="15">
        <v>0.43</v>
      </c>
      <c r="BE41" s="15">
        <v>0.81</v>
      </c>
      <c r="BF41" s="15">
        <v>0.39</v>
      </c>
      <c r="BG41" s="15">
        <v>0.17</v>
      </c>
      <c r="BH41" s="15">
        <v>0.19</v>
      </c>
      <c r="BI41" s="15">
        <v>0.52</v>
      </c>
      <c r="BJ41" s="15">
        <v>0.46</v>
      </c>
      <c r="BK41" s="15">
        <v>0.44</v>
      </c>
      <c r="BL41" s="15">
        <v>0.36</v>
      </c>
      <c r="BM41" s="15">
        <v>0.15</v>
      </c>
      <c r="BN41" s="15">
        <v>0.56</v>
      </c>
      <c r="BP41" s="15">
        <v>4.5</v>
      </c>
      <c r="BQ41" s="15">
        <v>1.1</v>
      </c>
      <c r="BR41" s="15">
        <v>3.5</v>
      </c>
      <c r="BS41" s="15">
        <v>1.49</v>
      </c>
    </row>
    <row r="42" spans="1:66" ht="12.75">
      <c r="A42" s="22">
        <v>40</v>
      </c>
      <c r="B42" s="27" t="s">
        <v>146</v>
      </c>
      <c r="C42" s="14" t="s">
        <v>147</v>
      </c>
      <c r="D42" s="51">
        <f>Analysis!L41</f>
        <v>0</v>
      </c>
      <c r="E42" s="51">
        <f>Analysis!K41</f>
        <v>0</v>
      </c>
      <c r="G42" s="15">
        <v>89</v>
      </c>
      <c r="H42" s="16">
        <v>2217.337637675655</v>
      </c>
      <c r="I42" s="17">
        <v>2123</v>
      </c>
      <c r="J42" s="17">
        <v>1910</v>
      </c>
      <c r="K42" s="17">
        <v>1542</v>
      </c>
      <c r="M42" s="15">
        <v>22.5</v>
      </c>
      <c r="N42" s="15">
        <v>6.1</v>
      </c>
      <c r="O42" s="15">
        <v>1.2</v>
      </c>
      <c r="P42" s="15">
        <v>3</v>
      </c>
      <c r="Q42" s="15">
        <v>67.2</v>
      </c>
      <c r="S42" s="15">
        <v>0.14</v>
      </c>
      <c r="T42" s="15">
        <v>0.06</v>
      </c>
      <c r="U42" s="15">
        <v>0.13</v>
      </c>
      <c r="V42" s="15">
        <v>0.39</v>
      </c>
      <c r="W42" s="15">
        <v>0.3315</v>
      </c>
      <c r="X42" s="15">
        <v>1.01</v>
      </c>
      <c r="Y42" s="15">
        <v>0.04</v>
      </c>
      <c r="Z42" s="15">
        <v>0</v>
      </c>
      <c r="AA42" s="19">
        <v>0</v>
      </c>
      <c r="AB42" s="15">
        <v>0</v>
      </c>
      <c r="AC42" s="15">
        <v>0</v>
      </c>
      <c r="AD42" s="15">
        <v>50</v>
      </c>
      <c r="AE42" s="15">
        <v>0</v>
      </c>
      <c r="AG42" s="15">
        <v>0</v>
      </c>
      <c r="AH42" s="15">
        <v>29</v>
      </c>
      <c r="AJ42" s="15">
        <v>1</v>
      </c>
      <c r="AK42" s="23">
        <v>1667</v>
      </c>
      <c r="AL42" s="15">
        <v>0</v>
      </c>
      <c r="AM42" s="15">
        <v>3</v>
      </c>
      <c r="AN42" s="15">
        <v>0</v>
      </c>
      <c r="AP42" s="15">
        <v>0.2</v>
      </c>
      <c r="AQ42" s="15">
        <v>589</v>
      </c>
      <c r="AR42" s="15">
        <v>0.3</v>
      </c>
      <c r="AS42" s="15">
        <v>32</v>
      </c>
      <c r="AT42" s="15">
        <v>18.7</v>
      </c>
      <c r="AU42" s="15">
        <v>1.8</v>
      </c>
      <c r="AV42" s="15">
        <v>4.6</v>
      </c>
      <c r="AW42" s="15">
        <v>1.5</v>
      </c>
      <c r="AX42" s="15">
        <v>0</v>
      </c>
      <c r="AY42" s="15">
        <v>0</v>
      </c>
      <c r="BA42" s="15">
        <v>1.39</v>
      </c>
      <c r="BB42" s="15">
        <v>1.08</v>
      </c>
      <c r="BC42" s="15">
        <v>0.65</v>
      </c>
      <c r="BD42" s="15">
        <v>1.14</v>
      </c>
      <c r="BE42" s="15">
        <v>1.78</v>
      </c>
      <c r="BF42" s="15">
        <v>1.54</v>
      </c>
      <c r="BG42" s="15">
        <v>0.28</v>
      </c>
      <c r="BH42" s="15">
        <v>0.19</v>
      </c>
      <c r="BI42" s="15">
        <v>1.25</v>
      </c>
      <c r="BJ42" s="15">
        <v>0</v>
      </c>
      <c r="BK42" s="15">
        <v>0</v>
      </c>
      <c r="BL42" s="15">
        <v>0.93</v>
      </c>
      <c r="BM42" s="15">
        <v>0.22</v>
      </c>
      <c r="BN42" s="15">
        <v>1.25</v>
      </c>
    </row>
    <row r="43" spans="1:66" ht="12.75">
      <c r="A43" s="22">
        <v>41</v>
      </c>
      <c r="B43" s="27" t="s">
        <v>148</v>
      </c>
      <c r="C43" s="14" t="s">
        <v>149</v>
      </c>
      <c r="D43" s="51">
        <f>Analysis!L42</f>
        <v>0</v>
      </c>
      <c r="E43" s="51">
        <f>Analysis!K42</f>
        <v>0</v>
      </c>
      <c r="G43" s="15">
        <v>91</v>
      </c>
      <c r="H43" s="16">
        <v>2950.5317128750476</v>
      </c>
      <c r="I43" s="17">
        <v>2825</v>
      </c>
      <c r="J43" s="17">
        <v>2542</v>
      </c>
      <c r="K43" s="17">
        <v>1988</v>
      </c>
      <c r="M43" s="15">
        <v>8.1</v>
      </c>
      <c r="N43" s="15">
        <v>2.1</v>
      </c>
      <c r="O43" s="15">
        <v>0.5</v>
      </c>
      <c r="P43" s="15">
        <v>7.9</v>
      </c>
      <c r="Q43" s="15">
        <v>81.4</v>
      </c>
      <c r="S43" s="15">
        <v>0.07</v>
      </c>
      <c r="T43" s="15">
        <v>0.36</v>
      </c>
      <c r="U43" s="15">
        <v>0.11</v>
      </c>
      <c r="V43" s="15">
        <v>0.2</v>
      </c>
      <c r="W43" s="15">
        <v>0.17</v>
      </c>
      <c r="X43" s="15">
        <v>1.96</v>
      </c>
      <c r="Y43" s="15">
        <v>0.01</v>
      </c>
      <c r="Z43" s="15">
        <v>0.08</v>
      </c>
      <c r="AA43" s="19">
        <v>0</v>
      </c>
      <c r="AB43" s="15">
        <v>0</v>
      </c>
      <c r="AC43" s="15">
        <v>0</v>
      </c>
      <c r="AD43" s="15">
        <v>0</v>
      </c>
      <c r="AE43" s="15">
        <v>2</v>
      </c>
      <c r="AG43" s="15">
        <v>0</v>
      </c>
      <c r="AH43" s="15">
        <v>2</v>
      </c>
      <c r="AJ43" s="15">
        <v>0</v>
      </c>
      <c r="AK43" s="23"/>
      <c r="AL43" s="15">
        <v>0</v>
      </c>
      <c r="AM43" s="15">
        <v>0</v>
      </c>
      <c r="AN43" s="15">
        <v>0</v>
      </c>
      <c r="AP43" s="15">
        <v>0.1</v>
      </c>
      <c r="AQ43" s="15">
        <v>2626</v>
      </c>
      <c r="AR43" s="15">
        <v>0.6</v>
      </c>
      <c r="AS43" s="15">
        <v>33</v>
      </c>
      <c r="AT43" s="15">
        <v>20.1</v>
      </c>
      <c r="AU43" s="15">
        <v>1</v>
      </c>
      <c r="AV43" s="15">
        <v>0</v>
      </c>
      <c r="AW43" s="15">
        <v>14.1</v>
      </c>
      <c r="AX43" s="15">
        <v>0</v>
      </c>
      <c r="AY43" s="15">
        <v>0</v>
      </c>
      <c r="BA43" s="15">
        <v>0.26</v>
      </c>
      <c r="BB43" s="15">
        <v>0</v>
      </c>
      <c r="BC43" s="15">
        <v>0.15</v>
      </c>
      <c r="BD43" s="15">
        <v>0.25</v>
      </c>
      <c r="BE43" s="15">
        <v>0.6</v>
      </c>
      <c r="BF43" s="15">
        <v>0.41</v>
      </c>
      <c r="BG43" s="15">
        <v>0.1</v>
      </c>
      <c r="BH43" s="15">
        <v>0.07</v>
      </c>
      <c r="BI43" s="15">
        <v>0.4</v>
      </c>
      <c r="BJ43" s="15">
        <v>0</v>
      </c>
      <c r="BK43" s="15">
        <v>0</v>
      </c>
      <c r="BL43" s="15">
        <v>0.47</v>
      </c>
      <c r="BM43" s="15">
        <v>0.14</v>
      </c>
      <c r="BN43" s="15">
        <v>0.36</v>
      </c>
    </row>
    <row r="44" spans="1:71" ht="12.75">
      <c r="A44" s="22">
        <v>42</v>
      </c>
      <c r="B44" s="48" t="s">
        <v>150</v>
      </c>
      <c r="C44" s="14" t="s">
        <v>151</v>
      </c>
      <c r="D44" s="51">
        <f>Analysis!L43</f>
        <v>0</v>
      </c>
      <c r="E44" s="51">
        <f>Analysis!K43</f>
        <v>0</v>
      </c>
      <c r="G44" s="15">
        <v>93</v>
      </c>
      <c r="H44" s="16">
        <v>2977.6870489935436</v>
      </c>
      <c r="I44" s="17">
        <v>2851</v>
      </c>
      <c r="J44" s="17">
        <v>4171</v>
      </c>
      <c r="K44" s="17">
        <v>2016</v>
      </c>
      <c r="M44" s="15">
        <v>58.7</v>
      </c>
      <c r="N44" s="15">
        <v>2.3</v>
      </c>
      <c r="O44" s="15">
        <v>13.1</v>
      </c>
      <c r="P44" s="15">
        <v>15.7</v>
      </c>
      <c r="Q44" s="15">
        <v>10.200000000000003</v>
      </c>
      <c r="S44" s="15">
        <v>3.51</v>
      </c>
      <c r="T44" s="15">
        <v>0.54</v>
      </c>
      <c r="U44" s="15">
        <v>0.18</v>
      </c>
      <c r="V44" s="15">
        <v>1.83</v>
      </c>
      <c r="W44" s="15">
        <v>1.5555</v>
      </c>
      <c r="X44" s="15">
        <v>0.39</v>
      </c>
      <c r="Y44" s="15">
        <v>0.82</v>
      </c>
      <c r="Z44" s="15">
        <v>0.52</v>
      </c>
      <c r="AA44" s="19">
        <v>0.22</v>
      </c>
      <c r="AB44" s="15">
        <v>0.14</v>
      </c>
      <c r="AC44" s="15">
        <v>3.09</v>
      </c>
      <c r="AD44" s="15">
        <v>442</v>
      </c>
      <c r="AE44" s="15">
        <v>11</v>
      </c>
      <c r="AG44" s="15">
        <v>0.78</v>
      </c>
      <c r="AH44" s="15">
        <v>121</v>
      </c>
      <c r="AJ44" s="15">
        <v>0</v>
      </c>
      <c r="AK44" s="23"/>
      <c r="AL44" s="15">
        <v>0</v>
      </c>
      <c r="AM44" s="15">
        <v>2</v>
      </c>
      <c r="AN44" s="15">
        <v>0</v>
      </c>
      <c r="AP44" s="15">
        <v>0.09</v>
      </c>
      <c r="AQ44" s="15">
        <v>6029</v>
      </c>
      <c r="AR44" s="15">
        <v>0.5</v>
      </c>
      <c r="AS44" s="15">
        <v>47</v>
      </c>
      <c r="AT44" s="15">
        <v>11.1</v>
      </c>
      <c r="AU44" s="15">
        <v>10.5</v>
      </c>
      <c r="AV44" s="15">
        <v>0.2</v>
      </c>
      <c r="AW44" s="15">
        <v>4.4</v>
      </c>
      <c r="AX44" s="15">
        <v>301</v>
      </c>
      <c r="AY44" s="15">
        <v>0</v>
      </c>
      <c r="BA44" s="15">
        <v>3.77</v>
      </c>
      <c r="BB44" s="15">
        <v>5.42</v>
      </c>
      <c r="BC44" s="15">
        <v>1.01</v>
      </c>
      <c r="BD44" s="15">
        <v>2.38</v>
      </c>
      <c r="BE44" s="15">
        <v>4</v>
      </c>
      <c r="BF44" s="15">
        <v>2.89</v>
      </c>
      <c r="BG44" s="15">
        <v>1.06</v>
      </c>
      <c r="BH44" s="15">
        <v>0.92</v>
      </c>
      <c r="BI44" s="15">
        <v>1.84</v>
      </c>
      <c r="BJ44" s="15">
        <v>0.94</v>
      </c>
      <c r="BK44" s="15">
        <v>2.62</v>
      </c>
      <c r="BL44" s="15">
        <v>1.94</v>
      </c>
      <c r="BM44" s="15">
        <v>0.46</v>
      </c>
      <c r="BN44" s="15">
        <v>2.86</v>
      </c>
      <c r="BP44" s="15">
        <v>11.6</v>
      </c>
      <c r="BQ44" s="15">
        <v>4.2</v>
      </c>
      <c r="BR44" s="15">
        <v>7.5</v>
      </c>
      <c r="BS44" s="15">
        <v>0</v>
      </c>
    </row>
    <row r="45" spans="1:66" ht="12.75">
      <c r="A45" s="22">
        <v>43</v>
      </c>
      <c r="B45" s="48" t="s">
        <v>152</v>
      </c>
      <c r="C45" s="14" t="s">
        <v>153</v>
      </c>
      <c r="D45" s="51">
        <f>Analysis!L44</f>
        <v>0</v>
      </c>
      <c r="E45" s="51">
        <f>Analysis!K44</f>
        <v>0</v>
      </c>
      <c r="G45" s="15">
        <v>93</v>
      </c>
      <c r="H45" s="16">
        <v>3182</v>
      </c>
      <c r="I45" s="17">
        <v>2427</v>
      </c>
      <c r="J45" s="17">
        <v>3941</v>
      </c>
      <c r="K45" s="17">
        <v>1521</v>
      </c>
      <c r="M45" s="15">
        <v>84.9</v>
      </c>
      <c r="N45" s="15">
        <v>1.4</v>
      </c>
      <c r="O45" s="15">
        <v>2.9</v>
      </c>
      <c r="P45" s="15">
        <v>3.5</v>
      </c>
      <c r="Q45" s="15">
        <v>7.299999999999983</v>
      </c>
      <c r="S45" s="15">
        <v>0.26</v>
      </c>
      <c r="T45" s="15">
        <v>0.28</v>
      </c>
      <c r="U45" s="15">
        <v>0.2</v>
      </c>
      <c r="V45" s="15">
        <v>0.67</v>
      </c>
      <c r="W45" s="15">
        <v>0.5695</v>
      </c>
      <c r="X45" s="15">
        <v>0.29</v>
      </c>
      <c r="Y45" s="15">
        <v>0.7</v>
      </c>
      <c r="Z45" s="15">
        <v>1.5</v>
      </c>
      <c r="AA45" s="19">
        <v>0.04</v>
      </c>
      <c r="AB45" s="15">
        <v>7</v>
      </c>
      <c r="AC45" s="15">
        <v>0.04</v>
      </c>
      <c r="AD45" s="15">
        <v>76</v>
      </c>
      <c r="AE45" s="15">
        <v>13</v>
      </c>
      <c r="AG45" s="15">
        <v>0.84</v>
      </c>
      <c r="AH45" s="15">
        <v>69</v>
      </c>
      <c r="AJ45" s="15">
        <v>0</v>
      </c>
      <c r="AK45" s="23"/>
      <c r="AL45" s="15">
        <v>0</v>
      </c>
      <c r="AM45" s="15">
        <v>0</v>
      </c>
      <c r="AN45" s="15">
        <v>0</v>
      </c>
      <c r="AP45" s="15">
        <v>0.04</v>
      </c>
      <c r="AQ45" s="15">
        <v>895</v>
      </c>
      <c r="AR45" s="15">
        <v>0.2</v>
      </c>
      <c r="AS45" s="15">
        <v>21</v>
      </c>
      <c r="AT45" s="15">
        <v>9</v>
      </c>
      <c r="AU45" s="15">
        <v>2</v>
      </c>
      <c r="AV45" s="15">
        <v>0.1</v>
      </c>
      <c r="AW45" s="15">
        <v>3</v>
      </c>
      <c r="AX45" s="15">
        <v>83</v>
      </c>
      <c r="AY45" s="15">
        <v>0</v>
      </c>
      <c r="BA45" s="15">
        <v>7.05</v>
      </c>
      <c r="BB45" s="15">
        <v>6.44</v>
      </c>
      <c r="BC45" s="15">
        <v>0.99</v>
      </c>
      <c r="BD45" s="15">
        <v>4.06</v>
      </c>
      <c r="BE45" s="15">
        <v>6.94</v>
      </c>
      <c r="BF45" s="15">
        <v>2.32</v>
      </c>
      <c r="BG45" s="15">
        <v>0.55</v>
      </c>
      <c r="BH45" s="15">
        <v>3.24</v>
      </c>
      <c r="BI45" s="15">
        <v>3.05</v>
      </c>
      <c r="BJ45" s="15">
        <v>2.32</v>
      </c>
      <c r="BK45" s="15">
        <v>9.26</v>
      </c>
      <c r="BL45" s="15">
        <v>3.97</v>
      </c>
      <c r="BM45" s="15">
        <v>0.52</v>
      </c>
      <c r="BN45" s="15">
        <v>6.48</v>
      </c>
    </row>
    <row r="46" spans="1:66" ht="12.75">
      <c r="A46" s="22">
        <v>44</v>
      </c>
      <c r="B46" s="27" t="s">
        <v>154</v>
      </c>
      <c r="C46" s="14" t="s">
        <v>155</v>
      </c>
      <c r="D46" s="51">
        <f>Analysis!L45</f>
        <v>0</v>
      </c>
      <c r="E46" s="51">
        <f>Analysis!K45</f>
        <v>0</v>
      </c>
      <c r="G46" s="15">
        <v>92</v>
      </c>
      <c r="H46" s="16">
        <v>2092.0053171287504</v>
      </c>
      <c r="I46" s="17">
        <v>2003</v>
      </c>
      <c r="J46" s="17">
        <v>2216</v>
      </c>
      <c r="K46" s="17">
        <v>1076</v>
      </c>
      <c r="M46" s="15">
        <v>35.6</v>
      </c>
      <c r="N46" s="15">
        <v>12</v>
      </c>
      <c r="O46" s="15">
        <v>7.3</v>
      </c>
      <c r="P46" s="15">
        <v>6.9</v>
      </c>
      <c r="Q46" s="15">
        <v>38.2</v>
      </c>
      <c r="S46" s="15">
        <v>0.66</v>
      </c>
      <c r="T46" s="15">
        <v>0</v>
      </c>
      <c r="U46" s="15">
        <v>0.5</v>
      </c>
      <c r="V46" s="15">
        <v>1.04</v>
      </c>
      <c r="W46" s="15">
        <v>0.884</v>
      </c>
      <c r="X46" s="15">
        <v>0.83</v>
      </c>
      <c r="Y46" s="15">
        <v>0.46</v>
      </c>
      <c r="Z46" s="15">
        <v>0</v>
      </c>
      <c r="AA46" s="19">
        <v>0</v>
      </c>
      <c r="AB46" s="15">
        <v>7</v>
      </c>
      <c r="AC46" s="15">
        <v>0</v>
      </c>
      <c r="AD46" s="15">
        <v>175</v>
      </c>
      <c r="AE46" s="15">
        <v>55</v>
      </c>
      <c r="AG46" s="15">
        <v>0.96</v>
      </c>
      <c r="AH46" s="15">
        <v>43</v>
      </c>
      <c r="AJ46" s="15">
        <v>0</v>
      </c>
      <c r="AK46" s="23"/>
      <c r="AL46" s="15">
        <v>0</v>
      </c>
      <c r="AM46" s="15">
        <v>19</v>
      </c>
      <c r="AN46" s="15">
        <v>0</v>
      </c>
      <c r="AP46" s="15">
        <v>0</v>
      </c>
      <c r="AQ46" s="15">
        <v>6533</v>
      </c>
      <c r="AR46" s="15">
        <v>0</v>
      </c>
      <c r="AS46" s="15">
        <v>155</v>
      </c>
      <c r="AT46" s="15">
        <v>9</v>
      </c>
      <c r="AU46" s="15">
        <v>3</v>
      </c>
      <c r="AV46" s="15">
        <v>1.8</v>
      </c>
      <c r="AW46" s="15">
        <v>0</v>
      </c>
      <c r="AX46" s="15">
        <v>0</v>
      </c>
      <c r="AY46" s="15">
        <v>0</v>
      </c>
      <c r="BA46" s="15">
        <v>1.99</v>
      </c>
      <c r="BB46" s="15">
        <v>1.88</v>
      </c>
      <c r="BC46" s="15">
        <v>0.9</v>
      </c>
      <c r="BD46" s="15">
        <v>1.41</v>
      </c>
      <c r="BE46" s="15">
        <v>2.41</v>
      </c>
      <c r="BF46" s="15">
        <v>1.67</v>
      </c>
      <c r="BG46" s="15">
        <v>0.68</v>
      </c>
      <c r="BH46" s="15">
        <v>0.3</v>
      </c>
      <c r="BI46" s="15">
        <v>1.42</v>
      </c>
      <c r="BJ46" s="15">
        <v>0.85</v>
      </c>
      <c r="BK46" s="15">
        <v>1.45</v>
      </c>
      <c r="BL46" s="15">
        <v>1.53</v>
      </c>
      <c r="BM46" s="15">
        <v>0.48</v>
      </c>
      <c r="BN46" s="15">
        <v>1.81</v>
      </c>
    </row>
    <row r="47" spans="1:66" ht="12.75">
      <c r="A47" s="22">
        <v>45</v>
      </c>
      <c r="B47" s="27" t="s">
        <v>156</v>
      </c>
      <c r="C47" s="14" t="s">
        <v>157</v>
      </c>
      <c r="D47" s="51">
        <f>Analysis!L46</f>
        <v>0</v>
      </c>
      <c r="E47" s="51">
        <f>Analysis!K46</f>
        <v>0</v>
      </c>
      <c r="G47" s="15">
        <v>91</v>
      </c>
      <c r="H47" s="16">
        <v>2199.582225598177</v>
      </c>
      <c r="I47" s="17">
        <v>2106</v>
      </c>
      <c r="J47" s="17">
        <v>1790</v>
      </c>
      <c r="K47" s="17">
        <v>1713</v>
      </c>
      <c r="M47" s="15">
        <v>12.7</v>
      </c>
      <c r="N47" s="15">
        <v>11.6</v>
      </c>
      <c r="O47" s="15">
        <v>13.7</v>
      </c>
      <c r="P47" s="15">
        <v>11.6</v>
      </c>
      <c r="Q47" s="15">
        <v>50.4</v>
      </c>
      <c r="S47" s="15">
        <v>0.07</v>
      </c>
      <c r="T47" s="15">
        <v>0.07</v>
      </c>
      <c r="U47" s="15">
        <v>0.94</v>
      </c>
      <c r="V47" s="15">
        <v>1.54</v>
      </c>
      <c r="W47" s="15">
        <v>1.309</v>
      </c>
      <c r="X47" s="15">
        <v>1.74</v>
      </c>
      <c r="Y47" s="15">
        <v>0.03</v>
      </c>
      <c r="Z47" s="15">
        <v>0.18</v>
      </c>
      <c r="AA47" s="19">
        <v>0</v>
      </c>
      <c r="AB47" s="15">
        <v>13</v>
      </c>
      <c r="AC47" s="15">
        <v>0</v>
      </c>
      <c r="AD47" s="15">
        <v>190</v>
      </c>
      <c r="AE47" s="15">
        <v>376</v>
      </c>
      <c r="AG47" s="15">
        <v>0.4</v>
      </c>
      <c r="AH47" s="15">
        <v>29</v>
      </c>
      <c r="AJ47" s="15">
        <v>0</v>
      </c>
      <c r="AK47" s="23"/>
      <c r="AL47" s="15">
        <v>0</v>
      </c>
      <c r="AM47" s="15">
        <v>60</v>
      </c>
      <c r="AN47" s="15">
        <v>0</v>
      </c>
      <c r="AP47" s="15">
        <v>0.43</v>
      </c>
      <c r="AQ47" s="15">
        <v>1230</v>
      </c>
      <c r="AR47" s="15">
        <v>2.2</v>
      </c>
      <c r="AS47" s="15">
        <v>300</v>
      </c>
      <c r="AT47" s="15">
        <v>22.8</v>
      </c>
      <c r="AU47" s="15">
        <v>2.6</v>
      </c>
      <c r="AV47" s="15">
        <v>22.4</v>
      </c>
      <c r="AW47" s="15">
        <v>0</v>
      </c>
      <c r="AX47" s="15">
        <v>0</v>
      </c>
      <c r="AY47" s="15">
        <v>0</v>
      </c>
      <c r="BA47" s="15">
        <v>0.72</v>
      </c>
      <c r="BB47" s="15">
        <v>0.8</v>
      </c>
      <c r="BC47" s="15">
        <v>0.23</v>
      </c>
      <c r="BD47" s="15">
        <v>0.46</v>
      </c>
      <c r="BE47" s="15">
        <v>0.7</v>
      </c>
      <c r="BF47" s="15">
        <v>0.49</v>
      </c>
      <c r="BG47" s="15">
        <v>0.23</v>
      </c>
      <c r="BH47" s="15">
        <v>0.1</v>
      </c>
      <c r="BI47" s="15">
        <v>0.44</v>
      </c>
      <c r="BJ47" s="15">
        <v>0.69</v>
      </c>
      <c r="BK47" s="15">
        <v>0.77</v>
      </c>
      <c r="BL47" s="15">
        <v>0.43</v>
      </c>
      <c r="BM47" s="15">
        <v>0.1</v>
      </c>
      <c r="BN47" s="15">
        <v>0.69</v>
      </c>
    </row>
    <row r="48" spans="1:66" ht="12.75">
      <c r="A48" s="22">
        <v>46</v>
      </c>
      <c r="B48" s="27" t="s">
        <v>158</v>
      </c>
      <c r="C48" s="14" t="s">
        <v>159</v>
      </c>
      <c r="D48" s="51">
        <f>Analysis!L47</f>
        <v>0</v>
      </c>
      <c r="E48" s="51">
        <f>Analysis!K47</f>
        <v>0</v>
      </c>
      <c r="G48" s="15">
        <v>89</v>
      </c>
      <c r="H48" s="16">
        <v>2782.3775161412836</v>
      </c>
      <c r="I48" s="17">
        <v>2664</v>
      </c>
      <c r="J48" s="17">
        <v>2395</v>
      </c>
      <c r="K48" s="17">
        <v>1784</v>
      </c>
      <c r="Q48" s="15" t="s">
        <v>72</v>
      </c>
      <c r="S48" s="15">
        <v>0.03</v>
      </c>
      <c r="T48" s="15">
        <v>0.08</v>
      </c>
      <c r="U48" s="15">
        <v>0.11</v>
      </c>
      <c r="V48" s="15">
        <v>0.27</v>
      </c>
      <c r="W48" s="15">
        <v>0.2295</v>
      </c>
      <c r="X48" s="15">
        <v>0.13</v>
      </c>
      <c r="Y48" s="15">
        <v>0.07</v>
      </c>
      <c r="Z48" s="15">
        <v>0.04</v>
      </c>
      <c r="AA48" s="19">
        <v>0</v>
      </c>
      <c r="AB48" s="15">
        <v>0</v>
      </c>
      <c r="AC48" s="15">
        <v>0</v>
      </c>
      <c r="AD48" s="15">
        <v>0</v>
      </c>
      <c r="AE48" s="15">
        <v>18</v>
      </c>
      <c r="AG48" s="15">
        <v>0.27</v>
      </c>
      <c r="AH48" s="15">
        <v>17</v>
      </c>
      <c r="AJ48" s="15">
        <v>0</v>
      </c>
      <c r="AK48" s="23"/>
      <c r="AL48" s="15">
        <v>0</v>
      </c>
      <c r="AM48" s="15">
        <v>0</v>
      </c>
      <c r="AN48" s="15">
        <v>0</v>
      </c>
      <c r="AP48" s="15">
        <v>0</v>
      </c>
      <c r="AQ48" s="15">
        <v>877</v>
      </c>
      <c r="AR48" s="15">
        <v>0</v>
      </c>
      <c r="AS48" s="15">
        <v>23</v>
      </c>
      <c r="AT48" s="15">
        <v>3.3</v>
      </c>
      <c r="AU48" s="15">
        <v>0.4</v>
      </c>
      <c r="AV48" s="15">
        <v>1.4</v>
      </c>
      <c r="AW48" s="15">
        <v>0</v>
      </c>
      <c r="AX48" s="15">
        <v>0</v>
      </c>
      <c r="AY48" s="15">
        <v>0</v>
      </c>
      <c r="BA48" s="15">
        <v>0.49</v>
      </c>
      <c r="BB48" s="15">
        <v>0.34</v>
      </c>
      <c r="BC48" s="15">
        <v>0.18</v>
      </c>
      <c r="BD48" s="15">
        <v>0.33</v>
      </c>
      <c r="BE48" s="15">
        <v>0.68</v>
      </c>
      <c r="BF48" s="15">
        <v>0.27</v>
      </c>
      <c r="BG48" s="15">
        <v>0.12</v>
      </c>
      <c r="BH48" s="15">
        <v>0.08</v>
      </c>
      <c r="BI48" s="15">
        <v>0.39</v>
      </c>
      <c r="BJ48" s="15">
        <v>0.41</v>
      </c>
      <c r="BK48" s="15">
        <v>0.41</v>
      </c>
      <c r="BL48" s="15">
        <v>0.24</v>
      </c>
      <c r="BM48" s="15">
        <v>0.1</v>
      </c>
      <c r="BN48" s="15">
        <v>0.47</v>
      </c>
    </row>
    <row r="49" spans="1:66" ht="12.75">
      <c r="A49" s="22">
        <v>47</v>
      </c>
      <c r="B49" s="27" t="s">
        <v>160</v>
      </c>
      <c r="C49" s="14" t="s">
        <v>161</v>
      </c>
      <c r="D49" s="51">
        <f>Analysis!L48</f>
        <v>0</v>
      </c>
      <c r="E49" s="51">
        <f>Analysis!K48</f>
        <v>0</v>
      </c>
      <c r="G49" s="15">
        <v>93</v>
      </c>
      <c r="H49" s="16">
        <v>2311.3368780858336</v>
      </c>
      <c r="I49" s="17">
        <v>2213</v>
      </c>
      <c r="J49" s="17">
        <v>1995</v>
      </c>
      <c r="K49" s="17">
        <v>1708</v>
      </c>
      <c r="M49" s="15">
        <v>45.5</v>
      </c>
      <c r="N49" s="15">
        <v>5.7</v>
      </c>
      <c r="O49" s="15">
        <v>6.9</v>
      </c>
      <c r="P49" s="15">
        <v>11.2</v>
      </c>
      <c r="Q49" s="15">
        <v>30.700000000000003</v>
      </c>
      <c r="S49" s="15">
        <v>2.01</v>
      </c>
      <c r="T49" s="15">
        <v>0.07</v>
      </c>
      <c r="U49" s="15">
        <v>0.46</v>
      </c>
      <c r="V49" s="15">
        <v>1.36</v>
      </c>
      <c r="W49" s="15">
        <v>1.1560000000000001</v>
      </c>
      <c r="X49" s="15">
        <v>1.25</v>
      </c>
      <c r="Y49" s="15">
        <v>0.04</v>
      </c>
      <c r="Z49" s="15">
        <v>0.33</v>
      </c>
      <c r="AA49" s="19">
        <v>0</v>
      </c>
      <c r="AB49" s="15">
        <v>0</v>
      </c>
      <c r="AC49" s="15">
        <v>0</v>
      </c>
      <c r="AD49" s="15">
        <v>93</v>
      </c>
      <c r="AE49" s="15">
        <v>48</v>
      </c>
      <c r="AG49" s="15">
        <v>0</v>
      </c>
      <c r="AH49" s="15">
        <v>100</v>
      </c>
      <c r="AJ49" s="15">
        <v>0</v>
      </c>
      <c r="AK49" s="23"/>
      <c r="AL49" s="15">
        <v>0</v>
      </c>
      <c r="AM49" s="15">
        <v>0</v>
      </c>
      <c r="AN49" s="15">
        <v>0</v>
      </c>
      <c r="AP49" s="15">
        <v>0</v>
      </c>
      <c r="AQ49" s="15">
        <v>1535</v>
      </c>
      <c r="AR49" s="15">
        <v>0</v>
      </c>
      <c r="AS49" s="15">
        <v>19</v>
      </c>
      <c r="AT49" s="15">
        <v>6</v>
      </c>
      <c r="AU49" s="15">
        <v>3.4</v>
      </c>
      <c r="AV49" s="15">
        <v>2.8</v>
      </c>
      <c r="AW49" s="15">
        <v>12.5</v>
      </c>
      <c r="AX49" s="15">
        <v>0</v>
      </c>
      <c r="AY49" s="15">
        <v>0</v>
      </c>
      <c r="BA49" s="15">
        <v>4.55</v>
      </c>
      <c r="BB49" s="15">
        <v>3.97</v>
      </c>
      <c r="BC49" s="15">
        <v>1.07</v>
      </c>
      <c r="BD49" s="15">
        <v>1.96</v>
      </c>
      <c r="BE49" s="15">
        <v>3.2</v>
      </c>
      <c r="BF49" s="15">
        <v>1.27</v>
      </c>
      <c r="BG49" s="15">
        <v>1.37</v>
      </c>
      <c r="BH49" s="15">
        <v>0.59</v>
      </c>
      <c r="BI49" s="15">
        <v>2.14</v>
      </c>
      <c r="BJ49" s="15">
        <v>1.87</v>
      </c>
      <c r="BK49" s="15">
        <v>2.95</v>
      </c>
      <c r="BL49" s="15">
        <v>1.6</v>
      </c>
      <c r="BM49" s="15">
        <v>0.71</v>
      </c>
      <c r="BN49" s="15">
        <v>2.33</v>
      </c>
    </row>
    <row r="50" spans="1:66" ht="12.75">
      <c r="A50" s="22">
        <v>48</v>
      </c>
      <c r="B50" s="27" t="s">
        <v>162</v>
      </c>
      <c r="C50" s="14" t="s">
        <v>163</v>
      </c>
      <c r="D50" s="51">
        <f>Analysis!L49</f>
        <v>0</v>
      </c>
      <c r="E50" s="51">
        <f>Analysis!K49</f>
        <v>0</v>
      </c>
      <c r="G50" s="15">
        <v>90</v>
      </c>
      <c r="H50" s="16">
        <v>2005.3171287504747</v>
      </c>
      <c r="I50" s="17">
        <v>1920</v>
      </c>
      <c r="J50" s="17">
        <v>1728</v>
      </c>
      <c r="K50" s="17">
        <v>883</v>
      </c>
      <c r="M50" s="15">
        <v>39.9</v>
      </c>
      <c r="N50" s="15">
        <v>14.1</v>
      </c>
      <c r="O50" s="15">
        <v>3.9</v>
      </c>
      <c r="P50" s="15">
        <v>26.8</v>
      </c>
      <c r="Q50" s="15">
        <v>15.299999999999997</v>
      </c>
      <c r="S50" s="15">
        <v>9.73</v>
      </c>
      <c r="T50" s="15">
        <v>1.04</v>
      </c>
      <c r="U50" s="15">
        <v>0.54</v>
      </c>
      <c r="V50" s="15">
        <v>1.84</v>
      </c>
      <c r="W50" s="15">
        <v>1.564</v>
      </c>
      <c r="X50" s="15">
        <v>0.83</v>
      </c>
      <c r="Y50" s="15">
        <v>1.57</v>
      </c>
      <c r="Z50" s="15">
        <v>0</v>
      </c>
      <c r="AA50" s="19">
        <v>0</v>
      </c>
      <c r="AB50" s="15">
        <v>0</v>
      </c>
      <c r="AC50" s="15">
        <v>0</v>
      </c>
      <c r="AD50" s="15">
        <v>105</v>
      </c>
      <c r="AE50" s="15">
        <v>30</v>
      </c>
      <c r="AG50" s="15">
        <v>0</v>
      </c>
      <c r="AH50" s="15">
        <v>28</v>
      </c>
      <c r="AK50" s="23"/>
      <c r="BA50" s="15">
        <v>25.2</v>
      </c>
      <c r="BB50" s="15">
        <v>0</v>
      </c>
      <c r="BC50" s="15">
        <v>0.96</v>
      </c>
      <c r="BD50" s="15">
        <v>1.68</v>
      </c>
      <c r="BE50" s="15">
        <v>2.68</v>
      </c>
      <c r="BF50" s="15">
        <v>2.17</v>
      </c>
      <c r="BG50" s="15">
        <v>0.82</v>
      </c>
      <c r="BH50" s="15">
        <v>0.59</v>
      </c>
      <c r="BI50" s="15">
        <v>1.59</v>
      </c>
      <c r="BJ50" s="15">
        <v>1.33</v>
      </c>
      <c r="BK50" s="15">
        <v>0</v>
      </c>
      <c r="BL50" s="15">
        <v>1.42</v>
      </c>
      <c r="BM50" s="15">
        <v>0.36</v>
      </c>
      <c r="BN50" s="15">
        <v>1.83</v>
      </c>
    </row>
    <row r="51" spans="1:72" ht="12.75">
      <c r="A51" s="22">
        <v>49</v>
      </c>
      <c r="B51" s="27" t="s">
        <v>164</v>
      </c>
      <c r="C51" s="14" t="s">
        <v>165</v>
      </c>
      <c r="D51" s="51">
        <f>Analysis!L50</f>
        <v>0</v>
      </c>
      <c r="E51" s="51">
        <f>Analysis!K50</f>
        <v>0</v>
      </c>
      <c r="G51" s="15">
        <v>90</v>
      </c>
      <c r="H51" s="16">
        <v>3458.127611090011</v>
      </c>
      <c r="I51" s="17">
        <v>3311</v>
      </c>
      <c r="J51" s="17">
        <v>3359</v>
      </c>
      <c r="K51" s="17">
        <v>2564</v>
      </c>
      <c r="M51" s="15">
        <v>11.1</v>
      </c>
      <c r="N51" s="15">
        <v>2.4</v>
      </c>
      <c r="O51" s="15">
        <v>2.8</v>
      </c>
      <c r="P51" s="15">
        <v>1.8</v>
      </c>
      <c r="Q51" s="15">
        <v>81.9</v>
      </c>
      <c r="S51" s="15">
        <v>0.03</v>
      </c>
      <c r="T51" s="15">
        <v>0.09</v>
      </c>
      <c r="U51" s="15">
        <v>0.16</v>
      </c>
      <c r="V51" s="15">
        <v>0.29</v>
      </c>
      <c r="W51" s="15">
        <v>0.24649999999999997</v>
      </c>
      <c r="X51" s="15">
        <v>0.35</v>
      </c>
      <c r="Y51" s="15">
        <v>0.03</v>
      </c>
      <c r="Z51" s="15">
        <v>0.13</v>
      </c>
      <c r="AA51" s="19">
        <v>0.16</v>
      </c>
      <c r="AB51" s="15">
        <v>10</v>
      </c>
      <c r="AC51" s="15">
        <v>0.04</v>
      </c>
      <c r="AD51" s="15">
        <v>45</v>
      </c>
      <c r="AE51" s="15">
        <v>16</v>
      </c>
      <c r="AG51" s="15">
        <v>0.44</v>
      </c>
      <c r="AH51" s="15">
        <v>17</v>
      </c>
      <c r="AJ51" s="15">
        <v>1</v>
      </c>
      <c r="AK51" s="23">
        <v>1667</v>
      </c>
      <c r="AL51" s="15">
        <v>26</v>
      </c>
      <c r="AM51" s="15">
        <v>10</v>
      </c>
      <c r="AN51" s="15">
        <v>0.2</v>
      </c>
      <c r="AP51" s="15">
        <v>0.38</v>
      </c>
      <c r="AQ51" s="15">
        <v>661</v>
      </c>
      <c r="AR51" s="15">
        <v>0.2</v>
      </c>
      <c r="AS51" s="15">
        <v>39</v>
      </c>
      <c r="AT51" s="15">
        <v>11.2</v>
      </c>
      <c r="AU51" s="15">
        <v>1.2</v>
      </c>
      <c r="AV51" s="15">
        <v>4.2</v>
      </c>
      <c r="AW51" s="15">
        <v>4.5</v>
      </c>
      <c r="AX51" s="15">
        <v>0</v>
      </c>
      <c r="AY51" s="15">
        <v>0</v>
      </c>
      <c r="BA51" s="15">
        <v>0.39</v>
      </c>
      <c r="BB51" s="15">
        <v>0.34</v>
      </c>
      <c r="BC51" s="15">
        <v>0.23</v>
      </c>
      <c r="BD51" s="15">
        <v>0.45</v>
      </c>
      <c r="BE51" s="15">
        <v>1.44</v>
      </c>
      <c r="BF51" s="15">
        <v>0.25</v>
      </c>
      <c r="BG51" s="15">
        <v>0.13</v>
      </c>
      <c r="BH51" s="15">
        <v>0.2</v>
      </c>
      <c r="BI51" s="15">
        <v>0.56</v>
      </c>
      <c r="BJ51" s="15">
        <v>0.41</v>
      </c>
      <c r="BK51" s="15">
        <v>0.5</v>
      </c>
      <c r="BL51" s="15">
        <v>0.36</v>
      </c>
      <c r="BM51" s="15">
        <v>0.11</v>
      </c>
      <c r="BN51" s="15">
        <v>0.52</v>
      </c>
      <c r="BP51" s="15">
        <v>2.9</v>
      </c>
      <c r="BQ51" s="15">
        <v>0.6</v>
      </c>
      <c r="BR51" s="15">
        <v>2.3</v>
      </c>
      <c r="BS51" s="15">
        <v>1.08</v>
      </c>
      <c r="BT51" s="15">
        <v>0</v>
      </c>
    </row>
    <row r="52" spans="1:72" ht="12.75">
      <c r="A52" s="22">
        <v>50</v>
      </c>
      <c r="B52" s="27" t="s">
        <v>166</v>
      </c>
      <c r="C52" s="14" t="s">
        <v>167</v>
      </c>
      <c r="D52" s="51">
        <f>Analysis!L51</f>
        <v>0</v>
      </c>
      <c r="E52" s="51">
        <f>Analysis!K51</f>
        <v>0</v>
      </c>
      <c r="G52" s="15">
        <v>92</v>
      </c>
      <c r="H52" s="16">
        <v>3512.438283327003</v>
      </c>
      <c r="I52" s="17">
        <v>3363</v>
      </c>
      <c r="J52" s="17">
        <v>3026</v>
      </c>
      <c r="K52" s="17">
        <v>2298</v>
      </c>
      <c r="M52" s="15">
        <v>39.2</v>
      </c>
      <c r="N52" s="15">
        <v>5.3</v>
      </c>
      <c r="O52" s="15">
        <v>17.2</v>
      </c>
      <c r="P52" s="15">
        <v>5.1</v>
      </c>
      <c r="Q52" s="15">
        <v>33.2</v>
      </c>
      <c r="S52" s="15">
        <v>0.25</v>
      </c>
      <c r="T52" s="15">
        <v>0.03</v>
      </c>
      <c r="U52" s="15">
        <v>0.26</v>
      </c>
      <c r="V52" s="15">
        <v>0.6</v>
      </c>
      <c r="W52" s="15">
        <v>0.51</v>
      </c>
      <c r="X52" s="15">
        <v>1.66</v>
      </c>
      <c r="Y52" s="15">
        <v>0.02</v>
      </c>
      <c r="Z52" s="15">
        <v>0.22</v>
      </c>
      <c r="AA52" s="19">
        <v>0</v>
      </c>
      <c r="AB52" s="15">
        <v>18</v>
      </c>
      <c r="AC52" s="15">
        <v>0</v>
      </c>
      <c r="AD52" s="15">
        <v>84</v>
      </c>
      <c r="AE52" s="15">
        <v>36</v>
      </c>
      <c r="AG52" s="15">
        <v>0.11</v>
      </c>
      <c r="AH52" s="15">
        <v>57</v>
      </c>
      <c r="AJ52" s="15">
        <v>1</v>
      </c>
      <c r="AK52" s="23">
        <v>1667</v>
      </c>
      <c r="AL52" s="15">
        <v>0</v>
      </c>
      <c r="AM52" s="15">
        <v>33</v>
      </c>
      <c r="AN52" s="15">
        <v>0</v>
      </c>
      <c r="AP52" s="15">
        <v>0.34</v>
      </c>
      <c r="AQ52" s="15">
        <v>2690</v>
      </c>
      <c r="AR52" s="15">
        <v>3.6</v>
      </c>
      <c r="AS52" s="15">
        <v>22</v>
      </c>
      <c r="AT52" s="15">
        <v>15.8</v>
      </c>
      <c r="AU52" s="15">
        <v>2.8</v>
      </c>
      <c r="AV52" s="15">
        <v>9.7</v>
      </c>
      <c r="AW52" s="15">
        <v>0</v>
      </c>
      <c r="AX52" s="15">
        <v>0</v>
      </c>
      <c r="AY52" s="15">
        <v>0</v>
      </c>
      <c r="BA52" s="15">
        <v>2.85</v>
      </c>
      <c r="BB52" s="15">
        <v>1.52</v>
      </c>
      <c r="BC52" s="15">
        <v>0.97</v>
      </c>
      <c r="BD52" s="15">
        <v>2.12</v>
      </c>
      <c r="BE52" s="15">
        <v>3</v>
      </c>
      <c r="BF52" s="15">
        <v>2.44</v>
      </c>
      <c r="BG52" s="15">
        <v>0.54</v>
      </c>
      <c r="BH52" s="15">
        <v>0.55</v>
      </c>
      <c r="BI52" s="15">
        <v>2.03</v>
      </c>
      <c r="BJ52" s="15">
        <v>1.02</v>
      </c>
      <c r="BK52" s="15">
        <v>2.14</v>
      </c>
      <c r="BL52" s="15">
        <v>1.66</v>
      </c>
      <c r="BM52" s="15">
        <v>0.54</v>
      </c>
      <c r="BN52" s="15">
        <v>2.06</v>
      </c>
      <c r="BP52" s="15">
        <v>1.84</v>
      </c>
      <c r="BQ52" s="15">
        <v>3</v>
      </c>
      <c r="BR52" s="15">
        <v>15.4</v>
      </c>
      <c r="BS52" s="15">
        <v>7.97</v>
      </c>
      <c r="BT52" s="15">
        <v>0</v>
      </c>
    </row>
    <row r="53" spans="1:72" ht="12.75">
      <c r="A53" s="22">
        <v>51</v>
      </c>
      <c r="B53" s="49" t="s">
        <v>168</v>
      </c>
      <c r="C53" s="25" t="s">
        <v>169</v>
      </c>
      <c r="D53" s="51">
        <f>Analysis!L52</f>
        <v>142.75</v>
      </c>
      <c r="E53" s="51">
        <f>Analysis!K52</f>
        <v>1223</v>
      </c>
      <c r="G53" s="15">
        <v>89</v>
      </c>
      <c r="H53" s="16">
        <v>2240</v>
      </c>
      <c r="I53" s="17">
        <v>2455</v>
      </c>
      <c r="J53" s="17">
        <v>2209</v>
      </c>
      <c r="K53" s="17">
        <v>1658</v>
      </c>
      <c r="M53" s="15">
        <v>48.5</v>
      </c>
      <c r="N53" s="15">
        <v>6</v>
      </c>
      <c r="O53" s="15">
        <v>0.9</v>
      </c>
      <c r="P53" s="15">
        <v>6.5</v>
      </c>
      <c r="Q53" s="15">
        <v>38.1</v>
      </c>
      <c r="S53" s="15">
        <v>0.32</v>
      </c>
      <c r="T53" s="15">
        <v>0.03</v>
      </c>
      <c r="U53" s="15">
        <v>0.27</v>
      </c>
      <c r="V53" s="15">
        <v>0.67</v>
      </c>
      <c r="W53" s="15">
        <v>0.29</v>
      </c>
      <c r="X53" s="15">
        <v>2</v>
      </c>
      <c r="Y53" s="15">
        <v>0.01</v>
      </c>
      <c r="Z53" s="15">
        <v>0.43</v>
      </c>
      <c r="AA53" s="19">
        <v>0.09</v>
      </c>
      <c r="AB53" s="15">
        <v>23</v>
      </c>
      <c r="AC53" s="15">
        <v>0.13</v>
      </c>
      <c r="AD53" s="15">
        <v>119</v>
      </c>
      <c r="AE53" s="15">
        <v>35</v>
      </c>
      <c r="AG53" s="15">
        <v>0.3</v>
      </c>
      <c r="AH53" s="15">
        <v>27</v>
      </c>
      <c r="AJ53" s="15">
        <v>0</v>
      </c>
      <c r="AK53" s="23"/>
      <c r="AL53" s="15">
        <v>0</v>
      </c>
      <c r="AM53" s="15">
        <v>2</v>
      </c>
      <c r="AN53" s="15">
        <v>0</v>
      </c>
      <c r="AP53" s="15">
        <v>0.32</v>
      </c>
      <c r="AQ53" s="15">
        <v>2700</v>
      </c>
      <c r="AR53" s="15">
        <v>3.6</v>
      </c>
      <c r="AS53" s="15">
        <v>27</v>
      </c>
      <c r="AT53" s="15">
        <v>14.5</v>
      </c>
      <c r="AU53" s="15">
        <v>3.3</v>
      </c>
      <c r="AV53" s="15">
        <v>5.6</v>
      </c>
      <c r="AW53" s="15">
        <v>8</v>
      </c>
      <c r="AX53" s="15">
        <v>0</v>
      </c>
      <c r="AY53" s="15">
        <v>0</v>
      </c>
      <c r="BA53" s="15">
        <v>3.8</v>
      </c>
      <c r="BB53" s="15">
        <v>2.3</v>
      </c>
      <c r="BC53" s="15">
        <v>1.2</v>
      </c>
      <c r="BD53" s="15">
        <v>2.6</v>
      </c>
      <c r="BE53" s="15">
        <v>3.8</v>
      </c>
      <c r="BF53" s="15">
        <v>3.2</v>
      </c>
      <c r="BG53" s="15">
        <v>0.73</v>
      </c>
      <c r="BH53" s="15">
        <v>0.8</v>
      </c>
      <c r="BI53" s="15">
        <v>2.7</v>
      </c>
      <c r="BJ53" s="15">
        <v>2</v>
      </c>
      <c r="BK53" s="15">
        <v>0</v>
      </c>
      <c r="BL53" s="15">
        <v>2</v>
      </c>
      <c r="BM53" s="15">
        <v>0.65</v>
      </c>
      <c r="BN53" s="15">
        <v>2.7</v>
      </c>
      <c r="BP53" s="15">
        <v>0.8</v>
      </c>
      <c r="BQ53" s="15">
        <v>0.3</v>
      </c>
      <c r="BR53" s="15">
        <v>0.5</v>
      </c>
      <c r="BS53" s="15">
        <v>0.4</v>
      </c>
      <c r="BT53" s="15">
        <v>0</v>
      </c>
    </row>
    <row r="54" spans="1:66" ht="12.75">
      <c r="A54" s="22">
        <v>52</v>
      </c>
      <c r="B54" s="27" t="s">
        <v>170</v>
      </c>
      <c r="C54" s="14" t="s">
        <v>171</v>
      </c>
      <c r="D54" s="51">
        <f>Analysis!L53</f>
        <v>0</v>
      </c>
      <c r="E54" s="51">
        <f>Analysis!K53</f>
        <v>0</v>
      </c>
      <c r="G54" s="15">
        <v>93</v>
      </c>
      <c r="H54" s="16">
        <v>2316.5590581086212</v>
      </c>
      <c r="I54" s="17">
        <v>2218</v>
      </c>
      <c r="J54" s="17">
        <v>1996</v>
      </c>
      <c r="K54" s="17">
        <v>1220</v>
      </c>
      <c r="M54" s="15">
        <v>41.4</v>
      </c>
      <c r="N54" s="15">
        <v>12.2</v>
      </c>
      <c r="O54" s="15">
        <v>8</v>
      </c>
      <c r="P54" s="15">
        <v>6.6</v>
      </c>
      <c r="Q54" s="15">
        <v>31.80000000000001</v>
      </c>
      <c r="S54" s="15">
        <v>0.39</v>
      </c>
      <c r="T54" s="15">
        <v>0.19</v>
      </c>
      <c r="U54" s="15">
        <v>0.72</v>
      </c>
      <c r="V54" s="15">
        <v>1.06</v>
      </c>
      <c r="W54" s="15">
        <v>0.901</v>
      </c>
      <c r="X54" s="15">
        <v>1.06</v>
      </c>
      <c r="Y54" s="15">
        <v>0.22</v>
      </c>
      <c r="Z54" s="15">
        <v>0</v>
      </c>
      <c r="AA54" s="19">
        <v>0</v>
      </c>
      <c r="AB54" s="15">
        <v>4</v>
      </c>
      <c r="AC54" s="15">
        <v>0</v>
      </c>
      <c r="AD54" s="15">
        <v>31</v>
      </c>
      <c r="AE54" s="15">
        <v>21</v>
      </c>
      <c r="AG54" s="15">
        <v>0</v>
      </c>
      <c r="AH54" s="15">
        <v>0</v>
      </c>
      <c r="AJ54" s="15">
        <v>0</v>
      </c>
      <c r="AK54" s="23"/>
      <c r="AL54" s="15">
        <v>0</v>
      </c>
      <c r="AM54" s="15">
        <v>11</v>
      </c>
      <c r="AN54" s="15">
        <v>0</v>
      </c>
      <c r="AP54" s="15">
        <v>0</v>
      </c>
      <c r="AQ54" s="15">
        <v>4120</v>
      </c>
      <c r="AR54" s="15">
        <v>0</v>
      </c>
      <c r="AS54" s="15">
        <v>268</v>
      </c>
      <c r="AT54" s="15">
        <v>40.8</v>
      </c>
      <c r="AU54" s="15">
        <v>3.9</v>
      </c>
      <c r="AV54" s="15">
        <v>3.1</v>
      </c>
      <c r="AW54" s="15">
        <v>13.7</v>
      </c>
      <c r="AX54" s="15">
        <v>0</v>
      </c>
      <c r="AY54" s="15">
        <v>0</v>
      </c>
      <c r="BA54" s="15">
        <v>3.45</v>
      </c>
      <c r="BB54" s="15">
        <v>1.77</v>
      </c>
      <c r="BC54" s="15">
        <v>0.9</v>
      </c>
      <c r="BD54" s="15">
        <v>1.76</v>
      </c>
      <c r="BE54" s="15">
        <v>2.47</v>
      </c>
      <c r="BF54" s="15">
        <v>1.61</v>
      </c>
      <c r="BG54" s="15">
        <v>0.94</v>
      </c>
      <c r="BH54" s="15">
        <v>0.69</v>
      </c>
      <c r="BI54" s="15">
        <v>1.8</v>
      </c>
      <c r="BJ54" s="15">
        <v>1</v>
      </c>
      <c r="BK54" s="15">
        <v>0</v>
      </c>
      <c r="BL54" s="15">
        <v>1.37</v>
      </c>
      <c r="BM54" s="15">
        <v>0.5</v>
      </c>
      <c r="BN54" s="15">
        <v>2.01</v>
      </c>
    </row>
    <row r="55" spans="1:66" ht="12.75">
      <c r="A55" s="22">
        <v>53</v>
      </c>
      <c r="B55" s="27" t="s">
        <v>172</v>
      </c>
      <c r="C55" s="25" t="s">
        <v>173</v>
      </c>
      <c r="D55" s="51">
        <f>Analysis!L54</f>
        <v>0</v>
      </c>
      <c r="E55" s="51">
        <f>Analysis!K54</f>
        <v>0</v>
      </c>
      <c r="G55" s="15">
        <v>93</v>
      </c>
      <c r="H55" s="16">
        <v>2177.6490695024686</v>
      </c>
      <c r="I55" s="17">
        <v>2085</v>
      </c>
      <c r="J55" s="17">
        <v>2390</v>
      </c>
      <c r="K55" s="17">
        <v>1213</v>
      </c>
      <c r="M55" s="15">
        <v>46.3</v>
      </c>
      <c r="N55" s="15">
        <v>11.4</v>
      </c>
      <c r="O55" s="15">
        <v>2.9</v>
      </c>
      <c r="P55" s="15">
        <v>7.6</v>
      </c>
      <c r="Q55" s="15">
        <v>31.80000000000001</v>
      </c>
      <c r="S55" s="15">
        <v>0.41</v>
      </c>
      <c r="T55" s="15">
        <v>0.1</v>
      </c>
      <c r="U55" s="15">
        <v>0.71</v>
      </c>
      <c r="V55" s="15">
        <v>0.91</v>
      </c>
      <c r="W55" s="15">
        <v>0.7735</v>
      </c>
      <c r="X55" s="15">
        <v>1.06</v>
      </c>
      <c r="Y55" s="15">
        <v>0.22</v>
      </c>
      <c r="Z55" s="15">
        <v>0</v>
      </c>
      <c r="AA55" s="19">
        <v>0</v>
      </c>
      <c r="AB55" s="15">
        <v>4</v>
      </c>
      <c r="AC55" s="15">
        <v>0</v>
      </c>
      <c r="AD55" s="15">
        <v>31</v>
      </c>
      <c r="AE55" s="15">
        <v>19</v>
      </c>
      <c r="AG55" s="15">
        <v>0</v>
      </c>
      <c r="AH55" s="15">
        <v>0</v>
      </c>
      <c r="AJ55" s="15">
        <v>0</v>
      </c>
      <c r="AK55" s="23"/>
      <c r="AL55" s="15">
        <v>0</v>
      </c>
      <c r="AM55" s="15">
        <v>11</v>
      </c>
      <c r="AN55" s="15">
        <v>0</v>
      </c>
      <c r="AP55" s="15">
        <v>0</v>
      </c>
      <c r="AQ55" s="15">
        <v>4120</v>
      </c>
      <c r="AR55" s="15">
        <v>0</v>
      </c>
      <c r="AS55" s="15">
        <v>268</v>
      </c>
      <c r="AT55" s="15">
        <v>40.8</v>
      </c>
      <c r="AU55" s="15">
        <v>3.9</v>
      </c>
      <c r="AV55" s="15">
        <v>3.1</v>
      </c>
      <c r="AW55" s="15">
        <v>13.7</v>
      </c>
      <c r="AX55" s="15">
        <v>0</v>
      </c>
      <c r="AY55" s="15">
        <v>0</v>
      </c>
      <c r="BA55" s="15">
        <v>4.42</v>
      </c>
      <c r="BB55" s="15">
        <v>2.82</v>
      </c>
      <c r="BC55" s="15">
        <v>1.23</v>
      </c>
      <c r="BD55" s="15">
        <v>2.25</v>
      </c>
      <c r="BE55" s="15">
        <v>3.83</v>
      </c>
      <c r="BF55" s="15">
        <v>1.92</v>
      </c>
      <c r="BG55" s="15">
        <v>1.16</v>
      </c>
      <c r="BH55" s="15">
        <v>0.74</v>
      </c>
      <c r="BI55" s="15">
        <v>2.36</v>
      </c>
      <c r="BJ55" s="15">
        <v>1.39</v>
      </c>
      <c r="BK55" s="15">
        <v>2.2</v>
      </c>
      <c r="BL55" s="15">
        <v>1.93</v>
      </c>
      <c r="BM55" s="15">
        <v>0.61</v>
      </c>
      <c r="BN55" s="15">
        <v>2.6</v>
      </c>
    </row>
    <row r="56" spans="1:66" ht="12.75">
      <c r="A56" s="22">
        <v>54</v>
      </c>
      <c r="B56" s="27" t="s">
        <v>174</v>
      </c>
      <c r="C56" s="14" t="s">
        <v>175</v>
      </c>
      <c r="D56" s="51">
        <f>Analysis!L55</f>
        <v>0</v>
      </c>
      <c r="E56" s="51">
        <f>Analysis!K55</f>
        <v>0</v>
      </c>
      <c r="G56" s="15">
        <v>99</v>
      </c>
      <c r="H56" s="16">
        <v>0</v>
      </c>
      <c r="I56" s="17">
        <v>0</v>
      </c>
      <c r="J56" s="17">
        <v>0</v>
      </c>
      <c r="K56" s="17">
        <v>0</v>
      </c>
      <c r="M56" s="15">
        <v>281</v>
      </c>
      <c r="N56" s="15">
        <v>0</v>
      </c>
      <c r="O56" s="15">
        <v>0</v>
      </c>
      <c r="P56" s="15">
        <v>0</v>
      </c>
      <c r="Q56" s="15">
        <v>-181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G56" s="15">
        <v>0</v>
      </c>
      <c r="AH56" s="15">
        <v>0</v>
      </c>
      <c r="AJ56" s="15">
        <v>0</v>
      </c>
      <c r="AK56" s="23"/>
      <c r="AL56" s="15">
        <v>0</v>
      </c>
      <c r="AM56" s="15">
        <v>0</v>
      </c>
      <c r="AN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</row>
    <row r="57" spans="1:72" ht="12.75">
      <c r="A57" s="22">
        <v>55</v>
      </c>
      <c r="B57" s="49" t="s">
        <v>176</v>
      </c>
      <c r="C57" s="14" t="s">
        <v>177</v>
      </c>
      <c r="D57" s="51">
        <f>Analysis!L56</f>
        <v>0</v>
      </c>
      <c r="E57" s="51">
        <f>Analysis!K56</f>
        <v>0</v>
      </c>
      <c r="G57" s="15">
        <v>89</v>
      </c>
      <c r="H57" s="16">
        <v>1300</v>
      </c>
      <c r="I57" s="17">
        <v>1237</v>
      </c>
      <c r="J57" s="17">
        <v>1706</v>
      </c>
      <c r="K57" s="17">
        <v>981</v>
      </c>
      <c r="M57" s="15">
        <v>15</v>
      </c>
      <c r="N57" s="15">
        <v>10</v>
      </c>
      <c r="O57" s="15">
        <v>4</v>
      </c>
      <c r="P57" s="15">
        <v>6.1</v>
      </c>
      <c r="Q57" s="15">
        <v>64.9</v>
      </c>
      <c r="S57" s="15">
        <v>0.14</v>
      </c>
      <c r="T57" s="15">
        <v>0.07</v>
      </c>
      <c r="U57" s="15">
        <v>0.53</v>
      </c>
      <c r="V57" s="15">
        <v>1.1</v>
      </c>
      <c r="W57" s="15">
        <v>0.33</v>
      </c>
      <c r="X57" s="15">
        <v>1.2</v>
      </c>
      <c r="Y57" s="15">
        <v>0.06</v>
      </c>
      <c r="Z57" s="15">
        <v>0.22</v>
      </c>
      <c r="AA57" s="19">
        <v>0.1</v>
      </c>
      <c r="AB57" s="15">
        <v>13</v>
      </c>
      <c r="AC57" s="15">
        <v>0.07</v>
      </c>
      <c r="AD57" s="15">
        <v>114</v>
      </c>
      <c r="AE57" s="15">
        <v>115</v>
      </c>
      <c r="AG57" s="15">
        <v>0.38</v>
      </c>
      <c r="AH57" s="15">
        <v>80</v>
      </c>
      <c r="AJ57" s="15">
        <v>3</v>
      </c>
      <c r="AK57" s="23">
        <v>5001</v>
      </c>
      <c r="AL57" s="15">
        <v>0</v>
      </c>
      <c r="AM57" s="15">
        <v>17</v>
      </c>
      <c r="AN57" s="15">
        <v>0</v>
      </c>
      <c r="AP57" s="15">
        <v>0.48</v>
      </c>
      <c r="AQ57" s="15">
        <v>1000</v>
      </c>
      <c r="AR57" s="15">
        <v>0.78</v>
      </c>
      <c r="AS57" s="15">
        <v>200</v>
      </c>
      <c r="AT57" s="15">
        <v>29</v>
      </c>
      <c r="AU57" s="15">
        <v>3.1</v>
      </c>
      <c r="AV57" s="15">
        <v>7</v>
      </c>
      <c r="AW57" s="15">
        <v>10</v>
      </c>
      <c r="AX57" s="15">
        <v>0</v>
      </c>
      <c r="AY57" s="15">
        <v>0</v>
      </c>
      <c r="BA57" s="15">
        <v>0.8</v>
      </c>
      <c r="BB57" s="15">
        <v>0.9</v>
      </c>
      <c r="BC57" s="15">
        <v>0.3</v>
      </c>
      <c r="BD57" s="15">
        <v>0.6</v>
      </c>
      <c r="BE57" s="15">
        <v>0.9</v>
      </c>
      <c r="BF57" s="15">
        <v>0.5</v>
      </c>
      <c r="BG57" s="15">
        <v>0.17</v>
      </c>
      <c r="BH57" s="15">
        <v>0.2</v>
      </c>
      <c r="BI57" s="15">
        <v>0.45</v>
      </c>
      <c r="BJ57" s="15">
        <v>0.4</v>
      </c>
      <c r="BK57" s="15">
        <v>0.68</v>
      </c>
      <c r="BL57" s="15">
        <v>0.37</v>
      </c>
      <c r="BM57" s="15">
        <v>0.27</v>
      </c>
      <c r="BN57" s="15">
        <v>0.7</v>
      </c>
      <c r="BP57" s="15">
        <v>4.1</v>
      </c>
      <c r="BQ57" s="15">
        <v>0.8</v>
      </c>
      <c r="BR57" s="15">
        <v>3.3</v>
      </c>
      <c r="BS57" s="15">
        <v>1.7</v>
      </c>
      <c r="BT57" s="15">
        <v>0</v>
      </c>
    </row>
    <row r="58" spans="1:72" ht="12.75">
      <c r="A58" s="22">
        <v>56</v>
      </c>
      <c r="B58" s="27" t="s">
        <v>178</v>
      </c>
      <c r="C58" s="14" t="s">
        <v>179</v>
      </c>
      <c r="D58" s="51">
        <f>Analysis!L57</f>
        <v>0</v>
      </c>
      <c r="E58" s="51">
        <f>Analysis!K57</f>
        <v>0</v>
      </c>
      <c r="G58" s="15">
        <v>88</v>
      </c>
      <c r="H58" s="16">
        <v>2656.0007595898214</v>
      </c>
      <c r="I58" s="17">
        <v>2543</v>
      </c>
      <c r="J58" s="17">
        <v>2161</v>
      </c>
      <c r="K58" s="17">
        <v>1751</v>
      </c>
      <c r="M58" s="15">
        <v>15.1</v>
      </c>
      <c r="N58" s="15">
        <v>2.6</v>
      </c>
      <c r="O58" s="15">
        <v>3.2</v>
      </c>
      <c r="P58" s="15">
        <v>2.4</v>
      </c>
      <c r="Q58" s="15">
        <v>76.7</v>
      </c>
      <c r="S58" s="15">
        <v>0.05</v>
      </c>
      <c r="T58" s="15">
        <v>0.07</v>
      </c>
      <c r="U58" s="15">
        <v>0.25</v>
      </c>
      <c r="V58" s="15">
        <v>0.92</v>
      </c>
      <c r="W58" s="15">
        <v>0.782</v>
      </c>
      <c r="X58" s="15">
        <v>0.97</v>
      </c>
      <c r="Y58" s="15">
        <v>0.03</v>
      </c>
      <c r="Z58" s="15">
        <v>0.25</v>
      </c>
      <c r="AA58" s="19">
        <v>0.12</v>
      </c>
      <c r="AB58" s="15">
        <v>10</v>
      </c>
      <c r="AC58" s="15">
        <v>0</v>
      </c>
      <c r="AD58" s="15">
        <v>51</v>
      </c>
      <c r="AE58" s="15">
        <v>134</v>
      </c>
      <c r="AG58" s="15">
        <v>0.36</v>
      </c>
      <c r="AH58" s="15">
        <v>119</v>
      </c>
      <c r="AJ58" s="15">
        <v>0</v>
      </c>
      <c r="AK58" s="23"/>
      <c r="AL58" s="15">
        <v>0</v>
      </c>
      <c r="AM58" s="15">
        <v>33</v>
      </c>
      <c r="AN58" s="15">
        <v>0</v>
      </c>
      <c r="AP58" s="15">
        <v>0.11</v>
      </c>
      <c r="AQ58" s="15">
        <v>1534</v>
      </c>
      <c r="AR58" s="15">
        <v>0.8</v>
      </c>
      <c r="AS58" s="15">
        <v>42</v>
      </c>
      <c r="AT58" s="15">
        <v>13.3</v>
      </c>
      <c r="AU58" s="15">
        <v>2.2</v>
      </c>
      <c r="AV58" s="15">
        <v>22.8</v>
      </c>
      <c r="AW58" s="15">
        <v>4.6</v>
      </c>
      <c r="AX58" s="15">
        <v>0</v>
      </c>
      <c r="AY58" s="15">
        <v>0</v>
      </c>
      <c r="BA58" s="15">
        <v>0.96</v>
      </c>
      <c r="BB58" s="15">
        <v>0.74</v>
      </c>
      <c r="BC58" s="15">
        <v>0.41</v>
      </c>
      <c r="BD58" s="15">
        <v>0.55</v>
      </c>
      <c r="BE58" s="15">
        <v>1.06</v>
      </c>
      <c r="BF58" s="15">
        <v>0.59</v>
      </c>
      <c r="BG58" s="15">
        <v>0.23</v>
      </c>
      <c r="BH58" s="15">
        <v>0.37</v>
      </c>
      <c r="BI58" s="15">
        <v>0.66</v>
      </c>
      <c r="BJ58" s="15">
        <v>0.46</v>
      </c>
      <c r="BK58" s="15">
        <v>0.75</v>
      </c>
      <c r="BL58" s="15">
        <v>0.5</v>
      </c>
      <c r="BM58" s="15">
        <v>0.19</v>
      </c>
      <c r="BN58" s="15">
        <v>0.72</v>
      </c>
      <c r="BP58" s="15">
        <v>4.6</v>
      </c>
      <c r="BQ58" s="15">
        <v>0.9</v>
      </c>
      <c r="BR58" s="15">
        <v>3.7</v>
      </c>
      <c r="BS58" s="15">
        <v>2.48</v>
      </c>
      <c r="BT58" s="15">
        <v>0</v>
      </c>
    </row>
    <row r="59" spans="1:72" ht="12.75">
      <c r="A59" s="22">
        <v>57</v>
      </c>
      <c r="B59" s="27" t="s">
        <v>180</v>
      </c>
      <c r="C59" s="14" t="s">
        <v>181</v>
      </c>
      <c r="D59" s="51">
        <f>Analysis!L58</f>
        <v>0</v>
      </c>
      <c r="E59" s="51">
        <f>Analysis!K58</f>
        <v>0</v>
      </c>
      <c r="G59" s="15">
        <v>89</v>
      </c>
      <c r="H59" s="16">
        <v>3157.3300417774403</v>
      </c>
      <c r="I59" s="17">
        <v>3023</v>
      </c>
      <c r="J59" s="17">
        <v>3455</v>
      </c>
      <c r="K59" s="17">
        <v>2197</v>
      </c>
      <c r="M59" s="15">
        <v>14.2</v>
      </c>
      <c r="N59" s="15">
        <v>2.6</v>
      </c>
      <c r="O59" s="15">
        <v>1.8</v>
      </c>
      <c r="P59" s="15">
        <v>1.7</v>
      </c>
      <c r="Q59" s="15">
        <v>79.7</v>
      </c>
      <c r="S59" s="15">
        <v>0.04</v>
      </c>
      <c r="T59" s="15">
        <v>0.07</v>
      </c>
      <c r="U59" s="15">
        <v>0.15</v>
      </c>
      <c r="V59" s="15">
        <v>0.37</v>
      </c>
      <c r="W59" s="15">
        <v>0.3145</v>
      </c>
      <c r="X59" s="15">
        <v>0.38</v>
      </c>
      <c r="Y59" s="15">
        <v>0.04</v>
      </c>
      <c r="Z59" s="15">
        <v>0.16</v>
      </c>
      <c r="AA59" s="19">
        <v>0.12</v>
      </c>
      <c r="AB59" s="15">
        <v>6</v>
      </c>
      <c r="AC59" s="15">
        <v>0.09</v>
      </c>
      <c r="AD59" s="15">
        <v>54</v>
      </c>
      <c r="AE59" s="15">
        <v>37</v>
      </c>
      <c r="AG59" s="15">
        <v>0.26</v>
      </c>
      <c r="AH59" s="15">
        <v>44</v>
      </c>
      <c r="AJ59" s="15">
        <v>0</v>
      </c>
      <c r="AK59" s="23"/>
      <c r="AL59" s="15">
        <v>0</v>
      </c>
      <c r="AM59" s="15">
        <v>15</v>
      </c>
      <c r="AN59" s="15">
        <v>0</v>
      </c>
      <c r="AP59" s="15">
        <v>0.1</v>
      </c>
      <c r="AQ59" s="15">
        <v>964</v>
      </c>
      <c r="AR59" s="15">
        <v>0.4</v>
      </c>
      <c r="AS59" s="15">
        <v>57</v>
      </c>
      <c r="AT59" s="15">
        <v>10.2</v>
      </c>
      <c r="AU59" s="15">
        <v>1.4</v>
      </c>
      <c r="AV59" s="15">
        <v>4.3</v>
      </c>
      <c r="AW59" s="15">
        <v>4.9</v>
      </c>
      <c r="AX59" s="15">
        <v>1</v>
      </c>
      <c r="AY59" s="15">
        <v>0</v>
      </c>
      <c r="BA59" s="15">
        <v>0.59</v>
      </c>
      <c r="BB59" s="15">
        <v>0.57</v>
      </c>
      <c r="BC59" s="15">
        <v>0.29</v>
      </c>
      <c r="BD59" s="15">
        <v>0.47</v>
      </c>
      <c r="BE59" s="15">
        <v>0.87</v>
      </c>
      <c r="BF59" s="15">
        <v>0.37</v>
      </c>
      <c r="BG59" s="15">
        <v>0.18</v>
      </c>
      <c r="BH59" s="15">
        <v>0.28</v>
      </c>
      <c r="BI59" s="15">
        <v>0.61</v>
      </c>
      <c r="BJ59" s="15">
        <v>0.38</v>
      </c>
      <c r="BK59" s="15">
        <v>0.58</v>
      </c>
      <c r="BL59" s="15">
        <v>0.38</v>
      </c>
      <c r="BM59" s="15">
        <v>0.15</v>
      </c>
      <c r="BN59" s="15">
        <v>0.57</v>
      </c>
      <c r="BP59" s="15">
        <v>1.7</v>
      </c>
      <c r="BQ59" s="15">
        <v>0.4</v>
      </c>
      <c r="BR59" s="15">
        <v>1.3</v>
      </c>
      <c r="BS59" s="15">
        <v>0.58</v>
      </c>
      <c r="BT59" s="15">
        <v>0</v>
      </c>
    </row>
    <row r="60" spans="1:72" ht="12.75">
      <c r="A60" s="22">
        <v>58</v>
      </c>
      <c r="B60" s="27" t="s">
        <v>182</v>
      </c>
      <c r="C60" s="14" t="s">
        <v>183</v>
      </c>
      <c r="D60" s="51">
        <f>Analysis!L59</f>
        <v>0</v>
      </c>
      <c r="E60" s="51">
        <f>Analysis!K59</f>
        <v>0</v>
      </c>
      <c r="G60" s="15">
        <v>93</v>
      </c>
      <c r="H60" s="16">
        <v>2035.6057728826434</v>
      </c>
      <c r="I60" s="17">
        <v>1949</v>
      </c>
      <c r="J60" s="17">
        <v>1662</v>
      </c>
      <c r="K60" s="17">
        <v>1548</v>
      </c>
      <c r="M60" s="15">
        <v>13.3</v>
      </c>
      <c r="N60" s="15">
        <v>0.2</v>
      </c>
      <c r="O60" s="15">
        <v>0.7</v>
      </c>
      <c r="P60" s="15">
        <v>9.2</v>
      </c>
      <c r="Q60" s="15">
        <v>76.6</v>
      </c>
      <c r="S60" s="15">
        <v>0.86</v>
      </c>
      <c r="T60" s="15">
        <v>0.07</v>
      </c>
      <c r="U60" s="15">
        <v>0.13</v>
      </c>
      <c r="V60" s="15">
        <v>0.76</v>
      </c>
      <c r="W60" s="15">
        <v>0.646</v>
      </c>
      <c r="X60" s="15">
        <v>1.15</v>
      </c>
      <c r="Y60" s="15">
        <v>0.65</v>
      </c>
      <c r="Z60" s="15">
        <v>1.04</v>
      </c>
      <c r="AA60" s="19">
        <v>0.11</v>
      </c>
      <c r="AB60" s="15">
        <v>47</v>
      </c>
      <c r="AC60" s="15">
        <v>0</v>
      </c>
      <c r="AD60" s="15">
        <v>169</v>
      </c>
      <c r="AE60" s="15">
        <v>6</v>
      </c>
      <c r="AG60" s="15">
        <v>0</v>
      </c>
      <c r="AH60" s="15">
        <v>3</v>
      </c>
      <c r="AJ60" s="15">
        <v>0.3</v>
      </c>
      <c r="AK60" s="23">
        <v>500.1</v>
      </c>
      <c r="AL60" s="15">
        <v>0</v>
      </c>
      <c r="AM60" s="15">
        <v>0</v>
      </c>
      <c r="AN60" s="15">
        <v>0</v>
      </c>
      <c r="AP60" s="15">
        <v>0.35</v>
      </c>
      <c r="AQ60" s="15">
        <v>1793</v>
      </c>
      <c r="AR60" s="15">
        <v>0.9</v>
      </c>
      <c r="AS60" s="15">
        <v>11</v>
      </c>
      <c r="AT60" s="15">
        <v>46.3</v>
      </c>
      <c r="AU60" s="15">
        <v>27.5</v>
      </c>
      <c r="AV60" s="15">
        <v>4</v>
      </c>
      <c r="AW60" s="15">
        <v>3.3</v>
      </c>
      <c r="AX60" s="15">
        <v>19</v>
      </c>
      <c r="AY60" s="15">
        <v>0</v>
      </c>
      <c r="BA60" s="15">
        <v>0.34</v>
      </c>
      <c r="BB60" s="15">
        <v>0.49</v>
      </c>
      <c r="BC60" s="15">
        <v>0.17</v>
      </c>
      <c r="BD60" s="15">
        <v>0.79</v>
      </c>
      <c r="BE60" s="15">
        <v>1.18</v>
      </c>
      <c r="BF60" s="15">
        <v>0.94</v>
      </c>
      <c r="BG60" s="15">
        <v>0.19</v>
      </c>
      <c r="BH60" s="15">
        <v>0.3</v>
      </c>
      <c r="BI60" s="15">
        <v>0.35</v>
      </c>
      <c r="BJ60" s="15">
        <v>0.25</v>
      </c>
      <c r="BK60" s="15">
        <v>0.47</v>
      </c>
      <c r="BL60" s="15">
        <v>0.9</v>
      </c>
      <c r="BM60" s="15">
        <v>0.18</v>
      </c>
      <c r="BN60" s="15">
        <v>0.68</v>
      </c>
      <c r="BP60" s="15">
        <v>0.8</v>
      </c>
      <c r="BQ60" s="15">
        <v>0.5</v>
      </c>
      <c r="BR60" s="15">
        <v>0.3</v>
      </c>
      <c r="BS60" s="15">
        <v>0.01</v>
      </c>
      <c r="BT60" s="15">
        <v>0</v>
      </c>
    </row>
    <row r="61" spans="1:72" ht="12.75">
      <c r="A61" s="22">
        <v>59</v>
      </c>
      <c r="B61" s="27" t="s">
        <v>184</v>
      </c>
      <c r="C61" s="14" t="s">
        <v>185</v>
      </c>
      <c r="D61" s="51">
        <f>Analysis!L60</f>
        <v>0</v>
      </c>
      <c r="E61" s="51">
        <f>Analysis!K60</f>
        <v>0</v>
      </c>
      <c r="G61" s="15">
        <v>93</v>
      </c>
      <c r="H61" s="16">
        <v>1850</v>
      </c>
      <c r="I61" s="17">
        <v>2055</v>
      </c>
      <c r="J61" s="17">
        <v>2943</v>
      </c>
      <c r="K61" s="17">
        <v>1263</v>
      </c>
      <c r="M61" s="15">
        <v>43.8</v>
      </c>
      <c r="N61" s="15">
        <v>2</v>
      </c>
      <c r="O61" s="15">
        <v>5</v>
      </c>
      <c r="P61" s="15">
        <v>6.6</v>
      </c>
      <c r="Q61" s="15">
        <v>42.6</v>
      </c>
      <c r="S61" s="15">
        <v>0.57</v>
      </c>
      <c r="T61" s="15">
        <v>0.02</v>
      </c>
      <c r="U61" s="15">
        <v>0.25</v>
      </c>
      <c r="V61" s="15">
        <v>1.7</v>
      </c>
      <c r="W61" s="15">
        <v>0.5</v>
      </c>
      <c r="X61" s="15">
        <v>1.9</v>
      </c>
      <c r="Y61" s="15">
        <v>0.01</v>
      </c>
      <c r="Z61" s="15">
        <v>0.42</v>
      </c>
      <c r="AA61" s="19">
        <v>0.18</v>
      </c>
      <c r="AB61" s="15">
        <v>33</v>
      </c>
      <c r="AC61" s="15">
        <v>0.36</v>
      </c>
      <c r="AD61" s="15">
        <v>109</v>
      </c>
      <c r="AE61" s="15">
        <v>13</v>
      </c>
      <c r="AG61" s="15">
        <v>0.91</v>
      </c>
      <c r="AH61" s="15">
        <v>100</v>
      </c>
      <c r="AJ61" s="15">
        <v>0</v>
      </c>
      <c r="AK61" s="23"/>
      <c r="AL61" s="15">
        <v>0</v>
      </c>
      <c r="AM61" s="15">
        <v>2</v>
      </c>
      <c r="AN61" s="15">
        <v>0</v>
      </c>
      <c r="AP61" s="15">
        <v>1.01</v>
      </c>
      <c r="AQ61" s="15">
        <v>3949</v>
      </c>
      <c r="AR61" s="15">
        <v>9.6</v>
      </c>
      <c r="AS61" s="15">
        <v>450</v>
      </c>
      <c r="AT61" s="15">
        <v>110.7</v>
      </c>
      <c r="AU61" s="15">
        <v>35.6</v>
      </c>
      <c r="AV61" s="15">
        <v>92.7</v>
      </c>
      <c r="AW61" s="15">
        <v>37.1</v>
      </c>
      <c r="AX61" s="15">
        <v>1</v>
      </c>
      <c r="AY61" s="15">
        <v>0</v>
      </c>
      <c r="BA61" s="15">
        <v>2.2</v>
      </c>
      <c r="BB61" s="15">
        <v>1.75</v>
      </c>
      <c r="BC61" s="15">
        <v>1.09</v>
      </c>
      <c r="BD61" s="15">
        <v>2.21</v>
      </c>
      <c r="BE61" s="15">
        <v>3.23</v>
      </c>
      <c r="BF61" s="15">
        <v>3.11</v>
      </c>
      <c r="BG61" s="15">
        <v>0.74</v>
      </c>
      <c r="BH61" s="15">
        <v>0.49</v>
      </c>
      <c r="BI61" s="15">
        <v>1.83</v>
      </c>
      <c r="BJ61" s="15">
        <v>1.5</v>
      </c>
      <c r="BK61" s="15">
        <v>0</v>
      </c>
      <c r="BL61" s="15">
        <v>2.12</v>
      </c>
      <c r="BM61" s="15">
        <v>0.52</v>
      </c>
      <c r="BN61" s="15">
        <v>2.36</v>
      </c>
      <c r="BP61" s="15">
        <v>1</v>
      </c>
      <c r="BQ61" s="15">
        <v>0.2</v>
      </c>
      <c r="BR61" s="15">
        <v>0.7</v>
      </c>
      <c r="BS61" s="15">
        <v>0.05</v>
      </c>
      <c r="BT61" s="15">
        <v>0</v>
      </c>
    </row>
    <row r="62" spans="1:66" ht="12.75">
      <c r="A62" s="22">
        <v>60</v>
      </c>
      <c r="B62" s="27" t="s">
        <v>186</v>
      </c>
      <c r="D62" s="51">
        <f>Analysis!L61</f>
        <v>0.5</v>
      </c>
      <c r="E62" s="51">
        <f>Analysis!K61</f>
        <v>12370</v>
      </c>
      <c r="G62" s="15">
        <v>99</v>
      </c>
      <c r="M62" s="15">
        <v>58.7</v>
      </c>
      <c r="Q62" s="15">
        <v>41.3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G62" s="15">
        <v>0</v>
      </c>
      <c r="AH62" s="15">
        <v>0</v>
      </c>
      <c r="AJ62" s="15">
        <v>0</v>
      </c>
      <c r="AK62" s="23"/>
      <c r="AL62" s="15">
        <v>0</v>
      </c>
      <c r="AM62" s="15">
        <v>0</v>
      </c>
      <c r="AN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99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</row>
    <row r="63" spans="1:66" ht="12.75">
      <c r="A63" s="22">
        <v>61</v>
      </c>
      <c r="B63" s="27" t="s">
        <v>187</v>
      </c>
      <c r="D63" s="51">
        <f>Analysis!L62</f>
        <v>0</v>
      </c>
      <c r="E63" s="51">
        <f>Analysis!K62</f>
        <v>0</v>
      </c>
      <c r="G63" s="15">
        <v>99</v>
      </c>
      <c r="M63" s="15">
        <v>55</v>
      </c>
      <c r="Q63" s="15">
        <v>45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G63" s="15">
        <v>0</v>
      </c>
      <c r="AH63" s="15">
        <v>0</v>
      </c>
      <c r="AJ63" s="15">
        <v>0</v>
      </c>
      <c r="AK63" s="23"/>
      <c r="AL63" s="15">
        <v>0</v>
      </c>
      <c r="AM63" s="15">
        <v>0</v>
      </c>
      <c r="AN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79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</row>
    <row r="64" spans="1:74" ht="12.75">
      <c r="A64" s="22">
        <v>62</v>
      </c>
      <c r="B64" s="27" t="s">
        <v>188</v>
      </c>
      <c r="D64" s="51">
        <f>Analysis!L63</f>
        <v>0.5</v>
      </c>
      <c r="E64" s="51">
        <f>Analysis!K63</f>
        <v>6850</v>
      </c>
      <c r="G64" s="15">
        <v>94</v>
      </c>
      <c r="Q64" s="15" t="s">
        <v>72</v>
      </c>
      <c r="S64" s="15">
        <v>0</v>
      </c>
      <c r="T64" s="15">
        <v>17.4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G64" s="15">
        <v>0</v>
      </c>
      <c r="AH64" s="15">
        <v>0</v>
      </c>
      <c r="AK64" s="23"/>
      <c r="AL64" s="15">
        <v>0</v>
      </c>
      <c r="AM64" s="15">
        <v>0</v>
      </c>
      <c r="AN64" s="15">
        <v>0</v>
      </c>
      <c r="AP64" s="15">
        <v>0</v>
      </c>
      <c r="AQ64" s="23">
        <v>426000</v>
      </c>
      <c r="BV64" s="21">
        <v>600000</v>
      </c>
    </row>
    <row r="65" spans="1:74" ht="12.75">
      <c r="A65" s="22">
        <v>63</v>
      </c>
      <c r="B65" s="27" t="s">
        <v>189</v>
      </c>
      <c r="D65" s="51">
        <f>Analysis!L64</f>
        <v>0</v>
      </c>
      <c r="E65" s="51">
        <f>Analysis!K64</f>
        <v>0</v>
      </c>
      <c r="G65" s="15">
        <v>93</v>
      </c>
      <c r="Q65" s="15" t="s">
        <v>72</v>
      </c>
      <c r="T65" s="15">
        <v>14.5</v>
      </c>
      <c r="W65" s="15">
        <v>0</v>
      </c>
      <c r="AK65" s="23"/>
      <c r="AQ65" s="23">
        <v>355000</v>
      </c>
      <c r="BV65" s="21">
        <v>500000</v>
      </c>
    </row>
    <row r="66" spans="1:37" ht="12.75">
      <c r="A66" s="22">
        <v>64</v>
      </c>
      <c r="B66" s="27" t="s">
        <v>190</v>
      </c>
      <c r="C66" s="14" t="s">
        <v>191</v>
      </c>
      <c r="D66" s="51">
        <f>Analysis!L65</f>
        <v>13.45</v>
      </c>
      <c r="E66" s="51">
        <f>Analysis!K65</f>
        <v>6425</v>
      </c>
      <c r="G66" s="15">
        <v>99</v>
      </c>
      <c r="I66" s="17">
        <v>0</v>
      </c>
      <c r="J66" s="17">
        <v>0</v>
      </c>
      <c r="K66" s="17">
        <v>0</v>
      </c>
      <c r="M66" s="15">
        <v>1E-05</v>
      </c>
      <c r="N66" s="17">
        <v>0</v>
      </c>
      <c r="O66" s="17">
        <v>0</v>
      </c>
      <c r="P66" s="15">
        <v>99</v>
      </c>
      <c r="Q66" s="15">
        <v>0.9999899999999968</v>
      </c>
      <c r="S66" s="15">
        <v>27</v>
      </c>
      <c r="T66" s="15">
        <v>0</v>
      </c>
      <c r="U66" s="15">
        <v>0</v>
      </c>
      <c r="V66" s="15">
        <v>20</v>
      </c>
      <c r="W66" s="15">
        <v>18</v>
      </c>
      <c r="X66" s="15">
        <v>0.07</v>
      </c>
      <c r="Y66" s="15">
        <v>0</v>
      </c>
      <c r="Z66" s="15">
        <v>0</v>
      </c>
      <c r="AA66" s="19">
        <v>0</v>
      </c>
      <c r="AB66" s="15">
        <v>0</v>
      </c>
      <c r="AC66" s="15">
        <v>0</v>
      </c>
      <c r="AD66" s="15">
        <v>0</v>
      </c>
      <c r="AE66" s="15">
        <v>0.03</v>
      </c>
      <c r="AG66" s="15">
        <v>0</v>
      </c>
      <c r="AH66" s="15">
        <v>0</v>
      </c>
      <c r="AK66" s="23"/>
    </row>
    <row r="67" spans="1:37" ht="12.75">
      <c r="A67" s="22">
        <v>65</v>
      </c>
      <c r="B67" s="27" t="s">
        <v>192</v>
      </c>
      <c r="C67" s="14" t="s">
        <v>193</v>
      </c>
      <c r="D67" s="51">
        <f>Analysis!L66</f>
        <v>37.05</v>
      </c>
      <c r="E67" s="51">
        <f>Analysis!K66</f>
        <v>45</v>
      </c>
      <c r="G67" s="15">
        <v>99</v>
      </c>
      <c r="I67" s="17">
        <v>0</v>
      </c>
      <c r="J67" s="17">
        <v>0</v>
      </c>
      <c r="K67" s="17">
        <v>0</v>
      </c>
      <c r="M67" s="15">
        <v>1E-05</v>
      </c>
      <c r="N67" s="17">
        <v>0</v>
      </c>
      <c r="O67" s="17">
        <v>0</v>
      </c>
      <c r="P67" s="15">
        <v>99</v>
      </c>
      <c r="Q67" s="15">
        <v>0.9999899999999968</v>
      </c>
      <c r="S67" s="15">
        <v>37</v>
      </c>
      <c r="T67" s="15">
        <v>0.03</v>
      </c>
      <c r="U67" s="15">
        <v>2.06</v>
      </c>
      <c r="V67" s="15">
        <v>0.02</v>
      </c>
      <c r="W67" s="15">
        <v>0.017</v>
      </c>
      <c r="X67" s="15">
        <v>0.12</v>
      </c>
      <c r="Y67" s="15">
        <v>0.06</v>
      </c>
      <c r="Z67" s="15">
        <v>0.04</v>
      </c>
      <c r="AA67" s="19">
        <v>0</v>
      </c>
      <c r="AB67" s="15">
        <v>0</v>
      </c>
      <c r="AC67" s="15">
        <v>0</v>
      </c>
      <c r="AD67" s="15">
        <v>0.35</v>
      </c>
      <c r="AE67" s="15">
        <v>0</v>
      </c>
      <c r="AG67" s="15">
        <v>0</v>
      </c>
      <c r="AH67" s="15">
        <v>0</v>
      </c>
      <c r="AK67" s="23"/>
    </row>
    <row r="68" spans="1:37" ht="12.75">
      <c r="A68" s="22">
        <v>66</v>
      </c>
      <c r="B68" s="27" t="s">
        <v>198</v>
      </c>
      <c r="C68" s="14" t="s">
        <v>194</v>
      </c>
      <c r="D68" s="51">
        <f>Analysis!L67</f>
        <v>2.75</v>
      </c>
      <c r="E68" s="51">
        <f>Analysis!K67</f>
        <v>380</v>
      </c>
      <c r="G68" s="15">
        <v>99</v>
      </c>
      <c r="I68" s="17">
        <v>0</v>
      </c>
      <c r="J68" s="17">
        <v>0</v>
      </c>
      <c r="K68" s="17">
        <v>0</v>
      </c>
      <c r="M68" s="15">
        <v>1E-05</v>
      </c>
      <c r="N68" s="17">
        <v>0</v>
      </c>
      <c r="O68" s="17">
        <v>0</v>
      </c>
      <c r="P68" s="15">
        <v>99</v>
      </c>
      <c r="Q68" s="15">
        <v>0.9999899999999968</v>
      </c>
      <c r="S68" s="15">
        <v>0</v>
      </c>
      <c r="T68" s="15">
        <v>60.66</v>
      </c>
      <c r="U68" s="15">
        <v>0</v>
      </c>
      <c r="V68" s="15">
        <v>0</v>
      </c>
      <c r="W68" s="15">
        <v>0</v>
      </c>
      <c r="X68" s="15">
        <v>0</v>
      </c>
      <c r="Y68" s="15">
        <v>39.34</v>
      </c>
      <c r="Z68" s="15">
        <v>0</v>
      </c>
      <c r="AA68" s="19">
        <v>0</v>
      </c>
      <c r="AB68" s="15">
        <v>0</v>
      </c>
      <c r="AC68" s="15">
        <v>0</v>
      </c>
      <c r="AD68" s="15">
        <v>0</v>
      </c>
      <c r="AE68" s="15">
        <v>0</v>
      </c>
      <c r="AG68" s="15">
        <v>0</v>
      </c>
      <c r="AH68" s="15">
        <v>0</v>
      </c>
      <c r="AK68" s="23"/>
    </row>
    <row r="69" spans="1:37" ht="12.75">
      <c r="A69" s="22">
        <v>67</v>
      </c>
      <c r="B69" s="27" t="s">
        <v>197</v>
      </c>
      <c r="C69" s="14" t="s">
        <v>195</v>
      </c>
      <c r="D69" s="51">
        <f>Analysis!L68</f>
        <v>1</v>
      </c>
      <c r="E69" s="51">
        <f>Analysis!K68</f>
        <v>1345</v>
      </c>
      <c r="G69" s="15">
        <v>99</v>
      </c>
      <c r="I69" s="17">
        <v>0</v>
      </c>
      <c r="J69" s="17">
        <v>0</v>
      </c>
      <c r="K69" s="17">
        <v>0</v>
      </c>
      <c r="M69" s="15">
        <v>1E-05</v>
      </c>
      <c r="N69" s="17">
        <v>0</v>
      </c>
      <c r="O69" s="17">
        <v>0</v>
      </c>
      <c r="P69" s="15">
        <v>99</v>
      </c>
      <c r="Q69" s="15">
        <v>0.9999899999999968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27</v>
      </c>
      <c r="Z69" s="15">
        <v>0</v>
      </c>
      <c r="AA69" s="19">
        <v>0</v>
      </c>
      <c r="AB69" s="15">
        <v>0</v>
      </c>
      <c r="AC69" s="15">
        <v>0</v>
      </c>
      <c r="AD69" s="15">
        <v>0</v>
      </c>
      <c r="AE69" s="15">
        <v>0</v>
      </c>
      <c r="AG69" s="15">
        <v>0</v>
      </c>
      <c r="AH69" s="15">
        <v>0</v>
      </c>
      <c r="AK69" s="23"/>
    </row>
    <row r="70" spans="1:75" ht="12.75">
      <c r="A70" s="22">
        <v>68</v>
      </c>
      <c r="B70" s="27" t="s">
        <v>200</v>
      </c>
      <c r="D70" s="51">
        <f>Analysis!L69</f>
        <v>0</v>
      </c>
      <c r="E70" s="51">
        <f>Analysis!K69</f>
        <v>0</v>
      </c>
      <c r="G70" s="15">
        <v>99</v>
      </c>
      <c r="Q70" s="15" t="s">
        <v>72</v>
      </c>
      <c r="W70" s="15">
        <v>0</v>
      </c>
      <c r="AA70" s="26"/>
      <c r="AB70" s="26"/>
      <c r="AC70" s="26"/>
      <c r="AD70" s="26"/>
      <c r="AE70" s="26"/>
      <c r="AF70" s="26"/>
      <c r="AG70" s="26"/>
      <c r="AH70" s="26"/>
      <c r="AK70" s="23">
        <v>24000000</v>
      </c>
      <c r="AL70" s="23">
        <v>5000000</v>
      </c>
      <c r="AM70" s="23">
        <v>40000</v>
      </c>
      <c r="AN70" s="23">
        <v>6000</v>
      </c>
      <c r="AO70" s="23"/>
      <c r="AP70" s="23">
        <v>100</v>
      </c>
      <c r="AR70" s="23">
        <v>2000</v>
      </c>
      <c r="AS70" s="23">
        <v>70000</v>
      </c>
      <c r="AT70" s="23">
        <v>20000</v>
      </c>
      <c r="AU70" s="23">
        <v>10000</v>
      </c>
      <c r="AV70" s="15">
        <v>4000</v>
      </c>
      <c r="AW70" s="23">
        <v>8000</v>
      </c>
      <c r="AX70" s="15">
        <v>40000</v>
      </c>
      <c r="BW70" s="13">
        <v>250000</v>
      </c>
    </row>
    <row r="71" spans="1:75" ht="12.75">
      <c r="A71" s="22">
        <v>69</v>
      </c>
      <c r="B71" s="27" t="s">
        <v>203</v>
      </c>
      <c r="D71" s="51">
        <f>Analysis!L70</f>
        <v>1</v>
      </c>
      <c r="E71" s="51">
        <f>Analysis!K70</f>
        <v>12460</v>
      </c>
      <c r="G71" s="15">
        <v>99</v>
      </c>
      <c r="Q71" s="15" t="s">
        <v>72</v>
      </c>
      <c r="W71" s="15">
        <v>0</v>
      </c>
      <c r="AA71" s="26"/>
      <c r="AB71" s="26"/>
      <c r="AC71" s="26"/>
      <c r="AD71" s="26"/>
      <c r="AE71" s="26"/>
      <c r="AF71" s="26">
        <v>0</v>
      </c>
      <c r="AG71" s="26"/>
      <c r="AH71" s="26"/>
      <c r="AK71" s="23">
        <v>10000000</v>
      </c>
      <c r="AL71" s="23">
        <v>2000000</v>
      </c>
      <c r="AM71" s="23">
        <v>20000</v>
      </c>
      <c r="AN71" s="23">
        <v>2000</v>
      </c>
      <c r="AO71" s="23">
        <v>40000</v>
      </c>
      <c r="AP71" s="15">
        <v>200</v>
      </c>
      <c r="AR71" s="23">
        <v>1000</v>
      </c>
      <c r="AS71" s="23">
        <v>30000</v>
      </c>
      <c r="AT71" s="23">
        <v>10000</v>
      </c>
      <c r="AU71" s="23">
        <v>5000</v>
      </c>
      <c r="AV71" s="15">
        <v>2000</v>
      </c>
      <c r="AW71" s="23">
        <v>4000</v>
      </c>
      <c r="AX71" s="15">
        <v>10000</v>
      </c>
      <c r="BW71" s="13">
        <v>10000</v>
      </c>
    </row>
    <row r="72" spans="1:75" ht="12.75">
      <c r="A72" s="22">
        <v>70</v>
      </c>
      <c r="B72" s="27" t="s">
        <v>201</v>
      </c>
      <c r="D72" s="51">
        <f>Analysis!L71</f>
        <v>0</v>
      </c>
      <c r="E72" s="51">
        <f>Analysis!K71</f>
        <v>0</v>
      </c>
      <c r="G72" s="15">
        <v>99</v>
      </c>
      <c r="Q72" s="15" t="s">
        <v>72</v>
      </c>
      <c r="W72" s="15">
        <v>0</v>
      </c>
      <c r="AA72" s="26"/>
      <c r="AB72" s="26"/>
      <c r="AC72" s="26"/>
      <c r="AD72" s="26"/>
      <c r="AE72" s="26"/>
      <c r="AF72" s="26">
        <v>0</v>
      </c>
      <c r="AG72" s="26"/>
      <c r="AH72" s="26"/>
      <c r="AK72" s="23">
        <v>12000000</v>
      </c>
      <c r="AL72" s="23">
        <v>2000000</v>
      </c>
      <c r="AM72" s="23">
        <v>20000</v>
      </c>
      <c r="AN72" s="23">
        <v>2000</v>
      </c>
      <c r="AO72" s="23">
        <v>30000</v>
      </c>
      <c r="AP72" s="15">
        <v>150</v>
      </c>
      <c r="AR72" s="23">
        <v>1000</v>
      </c>
      <c r="AS72" s="23">
        <v>60000</v>
      </c>
      <c r="AT72" s="23">
        <v>10000</v>
      </c>
      <c r="AU72" s="23">
        <v>5000</v>
      </c>
      <c r="AV72" s="15">
        <v>3000</v>
      </c>
      <c r="AW72" s="23">
        <v>3500</v>
      </c>
      <c r="AX72" s="15">
        <v>16000</v>
      </c>
      <c r="BW72" s="13">
        <v>10000</v>
      </c>
    </row>
    <row r="73" spans="1:37" ht="12.75">
      <c r="A73" s="22">
        <v>71</v>
      </c>
      <c r="B73" s="27" t="s">
        <v>199</v>
      </c>
      <c r="D73" s="51">
        <f>Analysis!L72</f>
        <v>0</v>
      </c>
      <c r="E73" s="51">
        <f>Analysis!K72</f>
        <v>0</v>
      </c>
      <c r="G73" s="15">
        <v>99</v>
      </c>
      <c r="Q73" s="15" t="s">
        <v>72</v>
      </c>
      <c r="W73" s="15">
        <v>0</v>
      </c>
      <c r="AA73" s="26">
        <v>200</v>
      </c>
      <c r="AB73" s="26">
        <v>20000</v>
      </c>
      <c r="AC73" s="26">
        <v>1000</v>
      </c>
      <c r="AD73" s="26">
        <v>100000</v>
      </c>
      <c r="AE73" s="26">
        <v>160000</v>
      </c>
      <c r="AF73" s="26">
        <v>0</v>
      </c>
      <c r="AG73" s="26">
        <v>300</v>
      </c>
      <c r="AH73" s="26">
        <v>120000</v>
      </c>
      <c r="AK73" s="23"/>
    </row>
    <row r="74" spans="1:37" ht="12.75">
      <c r="A74" s="22">
        <v>72</v>
      </c>
      <c r="B74" s="27" t="s">
        <v>204</v>
      </c>
      <c r="D74" s="51">
        <f>Analysis!L73</f>
        <v>1</v>
      </c>
      <c r="E74" s="51">
        <f>Analysis!K73</f>
        <v>2670</v>
      </c>
      <c r="G74" s="15">
        <v>99</v>
      </c>
      <c r="Q74" s="15" t="s">
        <v>72</v>
      </c>
      <c r="W74" s="15">
        <v>0</v>
      </c>
      <c r="AA74" s="26">
        <v>100</v>
      </c>
      <c r="AB74" s="26">
        <v>7000</v>
      </c>
      <c r="AC74" s="26">
        <v>500</v>
      </c>
      <c r="AD74" s="26">
        <v>50000</v>
      </c>
      <c r="AE74" s="26">
        <v>80000</v>
      </c>
      <c r="AF74" s="26">
        <v>0</v>
      </c>
      <c r="AG74" s="26">
        <v>150</v>
      </c>
      <c r="AH74" s="26">
        <v>60000</v>
      </c>
      <c r="AK74" s="23"/>
    </row>
    <row r="75" spans="1:37" ht="12.75">
      <c r="A75" s="22">
        <v>73</v>
      </c>
      <c r="B75" s="27" t="s">
        <v>202</v>
      </c>
      <c r="D75" s="51">
        <f>Analysis!L74</f>
        <v>0</v>
      </c>
      <c r="E75" s="51">
        <f>Analysis!K74</f>
        <v>0</v>
      </c>
      <c r="G75" s="15">
        <v>99</v>
      </c>
      <c r="Q75" s="15" t="s">
        <v>72</v>
      </c>
      <c r="W75" s="15">
        <v>0</v>
      </c>
      <c r="AA75" s="26">
        <v>100</v>
      </c>
      <c r="AB75" s="26">
        <v>10000</v>
      </c>
      <c r="AC75" s="26">
        <v>500</v>
      </c>
      <c r="AD75" s="26">
        <v>50000</v>
      </c>
      <c r="AE75" s="26">
        <v>70000</v>
      </c>
      <c r="AF75" s="26">
        <v>500</v>
      </c>
      <c r="AG75" s="26">
        <v>200</v>
      </c>
      <c r="AH75" s="26">
        <v>50000</v>
      </c>
      <c r="AK75" s="23"/>
    </row>
    <row r="76" spans="1:75" ht="12.75">
      <c r="A76" s="22">
        <v>74</v>
      </c>
      <c r="B76" s="27" t="s">
        <v>206</v>
      </c>
      <c r="D76" s="51">
        <f>Analysis!L75</f>
        <v>0</v>
      </c>
      <c r="E76" s="51">
        <f>Analysis!K75</f>
        <v>0</v>
      </c>
      <c r="G76" s="15">
        <v>99</v>
      </c>
      <c r="H76" s="16">
        <v>1250</v>
      </c>
      <c r="Q76" s="15" t="s">
        <v>72</v>
      </c>
      <c r="S76" s="15">
        <v>2</v>
      </c>
      <c r="W76" s="15">
        <v>0</v>
      </c>
      <c r="AA76" s="26">
        <v>10</v>
      </c>
      <c r="AB76" s="26">
        <v>750</v>
      </c>
      <c r="AC76" s="26">
        <v>50</v>
      </c>
      <c r="AD76" s="26">
        <v>3000</v>
      </c>
      <c r="AE76" s="26">
        <v>10000</v>
      </c>
      <c r="AF76" s="26">
        <v>0</v>
      </c>
      <c r="AG76" s="26">
        <v>10</v>
      </c>
      <c r="AH76" s="26">
        <v>6000</v>
      </c>
      <c r="AK76" s="23">
        <v>1200000</v>
      </c>
      <c r="AL76" s="23">
        <v>250000</v>
      </c>
      <c r="AM76" s="15">
        <v>2000</v>
      </c>
      <c r="AN76" s="15">
        <v>100</v>
      </c>
      <c r="AP76" s="23">
        <v>10</v>
      </c>
      <c r="AR76" s="15">
        <v>100</v>
      </c>
      <c r="AS76" s="23">
        <v>3000</v>
      </c>
      <c r="AT76" s="15">
        <v>1000</v>
      </c>
      <c r="AU76" s="15">
        <v>500</v>
      </c>
      <c r="AV76" s="15">
        <v>100</v>
      </c>
      <c r="AW76" s="15">
        <v>300</v>
      </c>
      <c r="AX76" s="15">
        <v>1500</v>
      </c>
      <c r="BG76" s="15">
        <v>10</v>
      </c>
      <c r="BV76" s="21">
        <v>50000</v>
      </c>
      <c r="BW76" s="13">
        <v>10000</v>
      </c>
    </row>
    <row r="77" spans="1:75" ht="12.75">
      <c r="A77" s="22">
        <v>75</v>
      </c>
      <c r="B77" s="27" t="s">
        <v>205</v>
      </c>
      <c r="D77" s="51">
        <f>Analysis!L76</f>
        <v>0</v>
      </c>
      <c r="E77" s="51">
        <f>Analysis!K76</f>
        <v>0</v>
      </c>
      <c r="G77" s="15">
        <v>99</v>
      </c>
      <c r="H77" s="16">
        <v>1250</v>
      </c>
      <c r="Q77" s="15" t="s">
        <v>72</v>
      </c>
      <c r="W77" s="15">
        <v>0</v>
      </c>
      <c r="AA77" s="26">
        <v>10</v>
      </c>
      <c r="AB77" s="26">
        <v>750</v>
      </c>
      <c r="AC77" s="26">
        <v>50</v>
      </c>
      <c r="AD77" s="26">
        <v>3000</v>
      </c>
      <c r="AE77" s="26">
        <v>10000</v>
      </c>
      <c r="AF77" s="26">
        <v>0</v>
      </c>
      <c r="AG77" s="26">
        <v>10</v>
      </c>
      <c r="AH77" s="26">
        <v>6000</v>
      </c>
      <c r="AK77" s="23">
        <v>1000000</v>
      </c>
      <c r="AL77" s="23">
        <v>250000</v>
      </c>
      <c r="AM77" s="15">
        <v>1000</v>
      </c>
      <c r="AN77" s="15">
        <v>100</v>
      </c>
      <c r="AR77" s="15">
        <v>70</v>
      </c>
      <c r="AS77" s="23">
        <v>2500</v>
      </c>
      <c r="AT77" s="15">
        <v>800</v>
      </c>
      <c r="AU77" s="15">
        <v>400</v>
      </c>
      <c r="AV77" s="15">
        <v>100</v>
      </c>
      <c r="AW77" s="15">
        <v>300</v>
      </c>
      <c r="AX77" s="15">
        <v>1000</v>
      </c>
      <c r="BW77" s="13">
        <v>10000</v>
      </c>
    </row>
    <row r="78" spans="1:75" ht="12.75">
      <c r="A78" s="22">
        <v>76</v>
      </c>
      <c r="B78" s="27" t="s">
        <v>207</v>
      </c>
      <c r="D78" s="51">
        <f>Analysis!L77</f>
        <v>0</v>
      </c>
      <c r="E78" s="51">
        <f>Analysis!K77</f>
        <v>0</v>
      </c>
      <c r="G78" s="15">
        <v>99</v>
      </c>
      <c r="Q78" s="15" t="s">
        <v>72</v>
      </c>
      <c r="W78" s="15">
        <v>0</v>
      </c>
      <c r="AA78" s="26">
        <v>80</v>
      </c>
      <c r="AB78" s="26">
        <v>960</v>
      </c>
      <c r="AC78" s="26">
        <v>560</v>
      </c>
      <c r="AD78" s="26">
        <v>20000</v>
      </c>
      <c r="AE78" s="26">
        <v>50000</v>
      </c>
      <c r="AF78" s="26">
        <v>0</v>
      </c>
      <c r="AG78" s="26">
        <v>30</v>
      </c>
      <c r="AH78" s="26">
        <v>18000</v>
      </c>
      <c r="AK78" s="23">
        <v>5200000</v>
      </c>
      <c r="AL78" s="23">
        <v>1040000</v>
      </c>
      <c r="AM78" s="15">
        <v>4000</v>
      </c>
      <c r="AN78" s="15">
        <v>800</v>
      </c>
      <c r="AP78" s="23">
        <v>20</v>
      </c>
      <c r="AR78" s="15">
        <v>400</v>
      </c>
      <c r="AS78" s="23">
        <v>14000</v>
      </c>
      <c r="AT78" s="15">
        <v>4000</v>
      </c>
      <c r="AU78" s="23">
        <v>2000</v>
      </c>
      <c r="AV78" s="15">
        <v>1000</v>
      </c>
      <c r="AW78" s="23">
        <v>1600</v>
      </c>
      <c r="AX78" s="15">
        <v>8000</v>
      </c>
      <c r="BG78" s="15">
        <v>8</v>
      </c>
      <c r="BV78" s="21">
        <v>200000</v>
      </c>
      <c r="BW78" s="13">
        <v>2000</v>
      </c>
    </row>
    <row r="79" spans="1:75" ht="12.75">
      <c r="A79" s="22">
        <v>77</v>
      </c>
      <c r="B79" s="27" t="s">
        <v>208</v>
      </c>
      <c r="D79" s="51">
        <f>Analysis!L78</f>
        <v>0</v>
      </c>
      <c r="E79" s="51">
        <f>Analysis!K78</f>
        <v>0</v>
      </c>
      <c r="G79" s="15">
        <v>99</v>
      </c>
      <c r="H79" s="16">
        <v>2715.533611849601</v>
      </c>
      <c r="I79" s="17">
        <v>2600</v>
      </c>
      <c r="J79" s="17">
        <v>2340</v>
      </c>
      <c r="K79" s="17">
        <v>2210</v>
      </c>
      <c r="M79" s="15">
        <v>0</v>
      </c>
      <c r="N79" s="15">
        <v>2.5</v>
      </c>
      <c r="O79" s="15">
        <v>6</v>
      </c>
      <c r="P79" s="15">
        <v>12</v>
      </c>
      <c r="Q79" s="15" t="s">
        <v>72</v>
      </c>
      <c r="S79" s="15">
        <v>4</v>
      </c>
      <c r="T79" s="27">
        <v>1.14</v>
      </c>
      <c r="V79" s="15">
        <v>2.3</v>
      </c>
      <c r="W79" s="15">
        <v>1.955</v>
      </c>
      <c r="AA79" s="26"/>
      <c r="AB79" s="26">
        <v>300</v>
      </c>
      <c r="AC79" s="26">
        <v>20</v>
      </c>
      <c r="AD79" s="26">
        <v>2000</v>
      </c>
      <c r="AE79" s="26">
        <v>3600</v>
      </c>
      <c r="AF79" s="26"/>
      <c r="AG79" s="26">
        <v>4</v>
      </c>
      <c r="AH79" s="26">
        <v>2600</v>
      </c>
      <c r="AK79" s="23">
        <v>480000</v>
      </c>
      <c r="AL79" s="23">
        <v>120000</v>
      </c>
      <c r="AM79" s="15">
        <v>800</v>
      </c>
      <c r="AN79" s="15">
        <v>120</v>
      </c>
      <c r="AP79" s="15">
        <v>4</v>
      </c>
      <c r="AQ79" s="23">
        <v>14200</v>
      </c>
      <c r="AR79" s="15">
        <v>50</v>
      </c>
      <c r="AS79" s="23">
        <v>1400</v>
      </c>
      <c r="AT79" s="15">
        <v>400</v>
      </c>
      <c r="AU79" s="15">
        <v>200</v>
      </c>
      <c r="AV79" s="15">
        <v>100</v>
      </c>
      <c r="AW79" s="15">
        <v>9</v>
      </c>
      <c r="AX79" s="15">
        <v>60</v>
      </c>
      <c r="BF79" s="15">
        <v>4</v>
      </c>
      <c r="BG79" s="15">
        <v>5.9</v>
      </c>
      <c r="BH79" s="15">
        <v>0.5</v>
      </c>
      <c r="BV79" s="21">
        <v>5800</v>
      </c>
      <c r="BW79" s="13">
        <v>10000</v>
      </c>
    </row>
    <row r="80" spans="1:74" ht="12.75">
      <c r="A80" s="22">
        <v>78</v>
      </c>
      <c r="B80" s="27">
        <v>0</v>
      </c>
      <c r="C80" s="13"/>
      <c r="D80" s="51">
        <f>Analysis!L79</f>
        <v>0</v>
      </c>
      <c r="E80" s="51">
        <f>Analysis!K79</f>
        <v>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V80" s="13"/>
    </row>
    <row r="81" spans="1:45" ht="12.75">
      <c r="A81" s="22">
        <v>79</v>
      </c>
      <c r="B81" s="27">
        <v>0</v>
      </c>
      <c r="D81" s="51">
        <f>Analysis!L80</f>
        <v>0</v>
      </c>
      <c r="E81" s="51">
        <f>Analysis!K80</f>
        <v>0</v>
      </c>
      <c r="T81" s="27"/>
      <c r="AA81" s="26"/>
      <c r="AB81" s="26"/>
      <c r="AC81" s="26"/>
      <c r="AD81" s="26"/>
      <c r="AE81" s="26"/>
      <c r="AF81" s="26"/>
      <c r="AG81" s="26"/>
      <c r="AH81" s="26"/>
      <c r="AK81" s="23"/>
      <c r="AL81" s="23"/>
      <c r="AQ81" s="23"/>
      <c r="AS81" s="23"/>
    </row>
    <row r="82" spans="1:45" ht="12.75">
      <c r="A82" s="22">
        <v>80</v>
      </c>
      <c r="B82" s="27">
        <v>0</v>
      </c>
      <c r="D82" s="51">
        <f>Analysis!L81</f>
        <v>0</v>
      </c>
      <c r="E82" s="51">
        <f>Analysis!K81</f>
        <v>0</v>
      </c>
      <c r="T82" s="27"/>
      <c r="AA82" s="26"/>
      <c r="AB82" s="26"/>
      <c r="AC82" s="26"/>
      <c r="AD82" s="26"/>
      <c r="AE82" s="26"/>
      <c r="AF82" s="26"/>
      <c r="AG82" s="26"/>
      <c r="AH82" s="26"/>
      <c r="AK82" s="23"/>
      <c r="AL82" s="23"/>
      <c r="AQ82" s="23"/>
      <c r="AS82" s="23"/>
    </row>
    <row r="83" spans="1:45" ht="12.75">
      <c r="A83" s="22">
        <v>81</v>
      </c>
      <c r="B83" s="27">
        <v>0</v>
      </c>
      <c r="D83" s="51">
        <f>Analysis!L82</f>
        <v>0</v>
      </c>
      <c r="E83" s="51">
        <f>Analysis!K82</f>
        <v>0</v>
      </c>
      <c r="T83" s="27"/>
      <c r="AA83" s="26"/>
      <c r="AB83" s="26"/>
      <c r="AC83" s="26"/>
      <c r="AD83" s="26"/>
      <c r="AE83" s="26"/>
      <c r="AF83" s="26"/>
      <c r="AG83" s="26"/>
      <c r="AH83" s="26"/>
      <c r="AK83" s="23"/>
      <c r="AL83" s="23"/>
      <c r="AQ83" s="23"/>
      <c r="AS83" s="23"/>
    </row>
    <row r="84" spans="1:45" ht="12.75">
      <c r="A84" s="22">
        <v>82</v>
      </c>
      <c r="B84" s="27">
        <v>0</v>
      </c>
      <c r="D84" s="51">
        <f>Analysis!L83</f>
        <v>0</v>
      </c>
      <c r="E84" s="51">
        <f>Analysis!K83</f>
        <v>0</v>
      </c>
      <c r="T84" s="27"/>
      <c r="AA84" s="26"/>
      <c r="AB84" s="26"/>
      <c r="AC84" s="26"/>
      <c r="AD84" s="26"/>
      <c r="AE84" s="26"/>
      <c r="AF84" s="26"/>
      <c r="AG84" s="26"/>
      <c r="AH84" s="26"/>
      <c r="AK84" s="23"/>
      <c r="AL84" s="23"/>
      <c r="AQ84" s="23"/>
      <c r="AS84" s="23"/>
    </row>
    <row r="85" spans="1:45" ht="12.75">
      <c r="A85" s="22">
        <v>83</v>
      </c>
      <c r="B85" s="27">
        <v>0</v>
      </c>
      <c r="D85" s="51">
        <f>Analysis!L84</f>
        <v>0</v>
      </c>
      <c r="E85" s="51">
        <f>Analysis!K84</f>
        <v>0</v>
      </c>
      <c r="T85" s="27"/>
      <c r="AA85" s="26"/>
      <c r="AB85" s="26"/>
      <c r="AC85" s="26"/>
      <c r="AD85" s="26"/>
      <c r="AE85" s="26"/>
      <c r="AF85" s="26"/>
      <c r="AG85" s="26"/>
      <c r="AH85" s="26"/>
      <c r="AK85" s="23"/>
      <c r="AL85" s="23"/>
      <c r="AQ85" s="23"/>
      <c r="AS85" s="23"/>
    </row>
    <row r="86" spans="1:45" ht="12.75">
      <c r="A86" s="22">
        <v>84</v>
      </c>
      <c r="B86" s="27">
        <v>0</v>
      </c>
      <c r="D86" s="51">
        <f>Analysis!L85</f>
        <v>0</v>
      </c>
      <c r="E86" s="51">
        <f>Analysis!K85</f>
        <v>0</v>
      </c>
      <c r="T86" s="27"/>
      <c r="AA86" s="26"/>
      <c r="AB86" s="26"/>
      <c r="AC86" s="26"/>
      <c r="AD86" s="26"/>
      <c r="AE86" s="26"/>
      <c r="AF86" s="26"/>
      <c r="AG86" s="26"/>
      <c r="AH86" s="26"/>
      <c r="AK86" s="23"/>
      <c r="AL86" s="23"/>
      <c r="AQ86" s="23"/>
      <c r="AS86" s="23"/>
    </row>
    <row r="87" spans="1:45" ht="12.75">
      <c r="A87" s="22">
        <v>85</v>
      </c>
      <c r="B87" s="27">
        <v>0</v>
      </c>
      <c r="D87" s="51">
        <f>Analysis!L86</f>
        <v>0</v>
      </c>
      <c r="E87" s="51">
        <f>Analysis!K86</f>
        <v>0</v>
      </c>
      <c r="T87" s="27"/>
      <c r="AA87" s="26"/>
      <c r="AB87" s="26"/>
      <c r="AC87" s="26"/>
      <c r="AD87" s="26"/>
      <c r="AE87" s="26"/>
      <c r="AF87" s="26"/>
      <c r="AG87" s="26"/>
      <c r="AH87" s="26"/>
      <c r="AK87" s="23"/>
      <c r="AL87" s="23"/>
      <c r="AQ87" s="23"/>
      <c r="AS87" s="23"/>
    </row>
    <row r="88" spans="1:45" ht="12.75">
      <c r="A88" s="22">
        <v>86</v>
      </c>
      <c r="B88" s="27">
        <v>0</v>
      </c>
      <c r="D88" s="51">
        <f>Analysis!L87</f>
        <v>0</v>
      </c>
      <c r="E88" s="51">
        <f>Analysis!K87</f>
        <v>0</v>
      </c>
      <c r="T88" s="27"/>
      <c r="AA88" s="26"/>
      <c r="AB88" s="26"/>
      <c r="AC88" s="26"/>
      <c r="AD88" s="26"/>
      <c r="AE88" s="26"/>
      <c r="AF88" s="26"/>
      <c r="AG88" s="26"/>
      <c r="AH88" s="26"/>
      <c r="AK88" s="23"/>
      <c r="AL88" s="23"/>
      <c r="AQ88" s="23"/>
      <c r="AS88" s="23"/>
    </row>
    <row r="89" spans="1:45" ht="12.75">
      <c r="A89" s="22">
        <v>87</v>
      </c>
      <c r="B89" s="27">
        <v>0</v>
      </c>
      <c r="D89" s="51">
        <f>Analysis!L88</f>
        <v>0</v>
      </c>
      <c r="E89" s="51">
        <f>Analysis!K88</f>
        <v>0</v>
      </c>
      <c r="T89" s="27"/>
      <c r="AA89" s="26"/>
      <c r="AB89" s="26"/>
      <c r="AC89" s="26"/>
      <c r="AD89" s="26"/>
      <c r="AE89" s="26"/>
      <c r="AF89" s="26"/>
      <c r="AG89" s="26"/>
      <c r="AH89" s="26"/>
      <c r="AK89" s="23"/>
      <c r="AL89" s="23"/>
      <c r="AQ89" s="23"/>
      <c r="AS89" s="23"/>
    </row>
    <row r="90" spans="1:45" ht="12.75">
      <c r="A90" s="22">
        <v>88</v>
      </c>
      <c r="B90" s="27">
        <v>0</v>
      </c>
      <c r="D90" s="51">
        <f>Analysis!L89</f>
        <v>0</v>
      </c>
      <c r="E90" s="51">
        <f>Analysis!K89</f>
        <v>0</v>
      </c>
      <c r="T90" s="27"/>
      <c r="AA90" s="26"/>
      <c r="AB90" s="26"/>
      <c r="AC90" s="26"/>
      <c r="AD90" s="26"/>
      <c r="AE90" s="26"/>
      <c r="AF90" s="26"/>
      <c r="AG90" s="26"/>
      <c r="AH90" s="26"/>
      <c r="AK90" s="23"/>
      <c r="AL90" s="23"/>
      <c r="AQ90" s="23"/>
      <c r="AS90" s="23"/>
    </row>
    <row r="91" spans="1:45" ht="12.75">
      <c r="A91" s="22">
        <v>89</v>
      </c>
      <c r="B91" s="27">
        <v>0</v>
      </c>
      <c r="D91" s="51">
        <f>Analysis!L90</f>
        <v>0</v>
      </c>
      <c r="E91" s="51">
        <f>Analysis!K90</f>
        <v>0</v>
      </c>
      <c r="T91" s="27"/>
      <c r="AA91" s="26"/>
      <c r="AB91" s="26"/>
      <c r="AC91" s="26"/>
      <c r="AD91" s="26"/>
      <c r="AE91" s="26"/>
      <c r="AF91" s="26"/>
      <c r="AG91" s="26"/>
      <c r="AH91" s="26"/>
      <c r="AK91" s="23"/>
      <c r="AL91" s="23"/>
      <c r="AQ91" s="23"/>
      <c r="AS91" s="23"/>
    </row>
    <row r="92" spans="1:45" ht="12.75">
      <c r="A92" s="22">
        <v>90</v>
      </c>
      <c r="B92" s="27">
        <v>0</v>
      </c>
      <c r="D92" s="51">
        <f>Analysis!L91</f>
        <v>0</v>
      </c>
      <c r="E92" s="51">
        <f>Analysis!K91</f>
        <v>0</v>
      </c>
      <c r="T92" s="27"/>
      <c r="AA92" s="26"/>
      <c r="AB92" s="26"/>
      <c r="AC92" s="26"/>
      <c r="AD92" s="26"/>
      <c r="AE92" s="26"/>
      <c r="AF92" s="26"/>
      <c r="AG92" s="26"/>
      <c r="AH92" s="26"/>
      <c r="AK92" s="23"/>
      <c r="AL92" s="23"/>
      <c r="AQ92" s="23"/>
      <c r="AS92" s="23"/>
    </row>
    <row r="93" spans="1:45" ht="12.75">
      <c r="A93" s="22">
        <v>91</v>
      </c>
      <c r="B93" s="27">
        <v>0</v>
      </c>
      <c r="D93" s="51">
        <f>Analysis!L92</f>
        <v>0</v>
      </c>
      <c r="E93" s="51">
        <f>Analysis!K92</f>
        <v>0</v>
      </c>
      <c r="T93" s="27"/>
      <c r="AA93" s="26"/>
      <c r="AB93" s="26"/>
      <c r="AC93" s="26"/>
      <c r="AD93" s="26"/>
      <c r="AE93" s="26"/>
      <c r="AF93" s="26"/>
      <c r="AG93" s="26"/>
      <c r="AH93" s="26"/>
      <c r="AK93" s="23"/>
      <c r="AL93" s="23"/>
      <c r="AQ93" s="23"/>
      <c r="AS93" s="23"/>
    </row>
    <row r="94" spans="1:45" ht="12.75">
      <c r="A94" s="22">
        <v>92</v>
      </c>
      <c r="B94" s="27">
        <v>0</v>
      </c>
      <c r="D94" s="51">
        <f>Analysis!L93</f>
        <v>0</v>
      </c>
      <c r="E94" s="51">
        <f>Analysis!K93</f>
        <v>0</v>
      </c>
      <c r="T94" s="27"/>
      <c r="AA94" s="26"/>
      <c r="AB94" s="26"/>
      <c r="AC94" s="26"/>
      <c r="AD94" s="26"/>
      <c r="AE94" s="26"/>
      <c r="AF94" s="26"/>
      <c r="AG94" s="26"/>
      <c r="AH94" s="26"/>
      <c r="AK94" s="23"/>
      <c r="AL94" s="23"/>
      <c r="AQ94" s="23"/>
      <c r="AS94" s="23"/>
    </row>
    <row r="95" spans="1:45" ht="12.75">
      <c r="A95" s="22">
        <v>93</v>
      </c>
      <c r="B95" s="27">
        <v>0</v>
      </c>
      <c r="D95" s="51">
        <f>Analysis!L94</f>
        <v>0</v>
      </c>
      <c r="E95" s="51">
        <f>Analysis!K94</f>
        <v>0</v>
      </c>
      <c r="AA95" s="26"/>
      <c r="AB95" s="26"/>
      <c r="AC95" s="26"/>
      <c r="AD95" s="26"/>
      <c r="AE95" s="26"/>
      <c r="AF95" s="26"/>
      <c r="AG95" s="26"/>
      <c r="AH95" s="26"/>
      <c r="AK95" s="23"/>
      <c r="AL95" s="23"/>
      <c r="AS95" s="23"/>
    </row>
    <row r="96" spans="1:45" ht="12.75">
      <c r="A96" s="22">
        <v>94</v>
      </c>
      <c r="B96" s="27">
        <v>0</v>
      </c>
      <c r="D96" s="51">
        <f>Analysis!L95</f>
        <v>0</v>
      </c>
      <c r="E96" s="51">
        <f>Analysis!K95</f>
        <v>0</v>
      </c>
      <c r="AA96" s="26"/>
      <c r="AB96" s="26"/>
      <c r="AC96" s="26"/>
      <c r="AD96" s="26"/>
      <c r="AE96" s="26"/>
      <c r="AF96" s="26"/>
      <c r="AG96" s="26"/>
      <c r="AH96" s="26"/>
      <c r="AK96" s="23"/>
      <c r="AL96" s="23"/>
      <c r="AS96" s="23"/>
    </row>
    <row r="97" spans="1:45" ht="12.75">
      <c r="A97" s="22">
        <v>95</v>
      </c>
      <c r="B97" s="27">
        <v>0</v>
      </c>
      <c r="D97" s="51">
        <f>Analysis!L96</f>
        <v>0</v>
      </c>
      <c r="E97" s="51">
        <f>Analysis!K96</f>
        <v>0</v>
      </c>
      <c r="AA97" s="26"/>
      <c r="AB97" s="26"/>
      <c r="AC97" s="26"/>
      <c r="AD97" s="26"/>
      <c r="AE97" s="26"/>
      <c r="AF97" s="26"/>
      <c r="AG97" s="26"/>
      <c r="AH97" s="26"/>
      <c r="AK97" s="23"/>
      <c r="AL97" s="23"/>
      <c r="AS97" s="23"/>
    </row>
    <row r="98" spans="1:45" ht="12.75">
      <c r="A98" s="22">
        <v>96</v>
      </c>
      <c r="B98" s="27">
        <v>0</v>
      </c>
      <c r="D98" s="51">
        <f>Analysis!L97</f>
        <v>0</v>
      </c>
      <c r="E98" s="51">
        <f>Analysis!K97</f>
        <v>0</v>
      </c>
      <c r="AA98" s="26"/>
      <c r="AB98" s="26"/>
      <c r="AC98" s="26"/>
      <c r="AD98" s="26"/>
      <c r="AE98" s="26"/>
      <c r="AF98" s="26"/>
      <c r="AG98" s="26"/>
      <c r="AH98" s="26"/>
      <c r="AK98" s="23"/>
      <c r="AL98" s="23"/>
      <c r="AS98" s="23"/>
    </row>
    <row r="99" spans="1:45" ht="12.75">
      <c r="A99" s="22">
        <v>97</v>
      </c>
      <c r="B99" s="27">
        <v>0</v>
      </c>
      <c r="D99" s="51">
        <f>Analysis!L98</f>
        <v>0</v>
      </c>
      <c r="E99" s="51">
        <f>Analysis!K98</f>
        <v>0</v>
      </c>
      <c r="AA99" s="26"/>
      <c r="AB99" s="26"/>
      <c r="AC99" s="26"/>
      <c r="AD99" s="26"/>
      <c r="AE99" s="26"/>
      <c r="AF99" s="26"/>
      <c r="AG99" s="26"/>
      <c r="AH99" s="26"/>
      <c r="AK99" s="23"/>
      <c r="AL99" s="23"/>
      <c r="AS99" s="23"/>
    </row>
    <row r="100" spans="1:45" ht="12.75">
      <c r="A100" s="22">
        <v>98</v>
      </c>
      <c r="B100" s="27">
        <v>0</v>
      </c>
      <c r="D100" s="51">
        <f>Analysis!L99</f>
        <v>0</v>
      </c>
      <c r="E100" s="51">
        <f>Analysis!K99</f>
        <v>0</v>
      </c>
      <c r="AA100" s="26"/>
      <c r="AB100" s="26"/>
      <c r="AC100" s="26"/>
      <c r="AD100" s="26"/>
      <c r="AE100" s="26"/>
      <c r="AF100" s="26"/>
      <c r="AG100" s="26"/>
      <c r="AH100" s="26"/>
      <c r="AK100" s="23"/>
      <c r="AL100" s="23"/>
      <c r="AS100" s="23"/>
    </row>
    <row r="101" spans="1:45" ht="12.75">
      <c r="A101" s="22">
        <v>99</v>
      </c>
      <c r="B101" s="27">
        <v>0</v>
      </c>
      <c r="D101" s="51">
        <f>Analysis!L100</f>
        <v>0</v>
      </c>
      <c r="E101" s="51">
        <f>Analysis!K100</f>
        <v>0</v>
      </c>
      <c r="AA101" s="26"/>
      <c r="AB101" s="26"/>
      <c r="AC101" s="26"/>
      <c r="AD101" s="26"/>
      <c r="AE101" s="26"/>
      <c r="AF101" s="26"/>
      <c r="AG101" s="26"/>
      <c r="AH101" s="26"/>
      <c r="AK101" s="23"/>
      <c r="AL101" s="23"/>
      <c r="AS101" s="23"/>
    </row>
    <row r="102" spans="1:45" ht="12.75">
      <c r="A102" s="22">
        <v>100</v>
      </c>
      <c r="B102" s="27">
        <v>0</v>
      </c>
      <c r="D102" s="51">
        <f>Analysis!L101</f>
        <v>0</v>
      </c>
      <c r="E102" s="51">
        <f>Analysis!K101</f>
        <v>0</v>
      </c>
      <c r="AA102" s="26"/>
      <c r="AB102" s="26"/>
      <c r="AC102" s="26"/>
      <c r="AD102" s="26"/>
      <c r="AE102" s="26"/>
      <c r="AF102" s="26"/>
      <c r="AG102" s="26"/>
      <c r="AH102" s="26"/>
      <c r="AK102" s="23"/>
      <c r="AL102" s="23"/>
      <c r="AS102" s="23"/>
    </row>
    <row r="103" spans="1:74" s="29" customFormat="1" ht="12.75">
      <c r="A103" s="28"/>
      <c r="B103" s="50"/>
      <c r="C103" s="30"/>
      <c r="D103" s="53"/>
      <c r="E103" s="53"/>
      <c r="F103" s="31"/>
      <c r="G103" s="31"/>
      <c r="H103" s="32"/>
      <c r="I103" s="33"/>
      <c r="J103" s="33"/>
      <c r="K103" s="33"/>
      <c r="L103" s="31"/>
      <c r="M103" s="31"/>
      <c r="N103" s="31"/>
      <c r="O103" s="31"/>
      <c r="P103" s="31"/>
      <c r="Q103" s="31"/>
      <c r="S103" s="31"/>
      <c r="T103" s="31"/>
      <c r="U103" s="31"/>
      <c r="V103" s="31"/>
      <c r="W103" s="31"/>
      <c r="X103" s="31"/>
      <c r="Y103" s="31"/>
      <c r="Z103" s="31"/>
      <c r="AA103" s="34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V103" s="35"/>
    </row>
    <row r="104" spans="1:75" s="54" customFormat="1" ht="12.75">
      <c r="A104" s="55" t="s">
        <v>275</v>
      </c>
      <c r="B104" s="56"/>
      <c r="C104" s="57"/>
      <c r="D104" s="51">
        <f>SUM(D3:D102)</f>
        <v>1000</v>
      </c>
      <c r="E104" s="51">
        <f>SUMPRODUCT(E3:E102,$D$3:$D$102)/1000</f>
        <v>481.49675</v>
      </c>
      <c r="F104" s="51"/>
      <c r="G104" s="51">
        <f>SUMPRODUCT(G3:G102,$D$3:$D$102)/100</f>
        <v>892.25</v>
      </c>
      <c r="H104" s="51">
        <f>SUMPRODUCT(H3:H102,$D$3:$D$102)/1000</f>
        <v>2789.46</v>
      </c>
      <c r="I104" s="51">
        <f>SUMPRODUCT(I3:I102,$D$3:$D$102)/1000</f>
        <v>2712.89625</v>
      </c>
      <c r="J104" s="51">
        <f>SUMPRODUCT(J3:J102,$D$3:$D$102)/1000</f>
        <v>2988.12475</v>
      </c>
      <c r="K104" s="51">
        <f>SUMPRODUCT(K3:K102,$D$3:$D$102)/1000</f>
        <v>1951.6495</v>
      </c>
      <c r="L104" s="51"/>
      <c r="M104" s="51">
        <f>SUMPRODUCT(M3:M102,$D$3:$D$102)/100</f>
        <v>150.998255425</v>
      </c>
      <c r="N104" s="51">
        <f>SUMPRODUCT(N3:N102,$D$3:$D$102)/100</f>
        <v>42.566</v>
      </c>
      <c r="O104" s="51">
        <f>SUMPRODUCT(O3:O102,$D$3:$D$102)/100</f>
        <v>32.96475</v>
      </c>
      <c r="P104" s="51">
        <f>SUMPRODUCT(P3:P102,$D$3:$D$102)/100</f>
        <v>77.81125</v>
      </c>
      <c r="Q104" s="51">
        <f>SUMPRODUCT(Q3:Q102,$D$3:$D$102)/100</f>
        <v>693.1597445749999</v>
      </c>
      <c r="R104" s="51"/>
      <c r="S104" s="51">
        <f aca="true" t="shared" si="0" ref="S104:Z104">SUMPRODUCT(S3:S102,$D$3:$D$102)/100</f>
        <v>18.2278</v>
      </c>
      <c r="T104" s="51">
        <f t="shared" si="0"/>
        <v>2.6255900000000003</v>
      </c>
      <c r="U104" s="51">
        <f t="shared" si="0"/>
        <v>2.187655</v>
      </c>
      <c r="V104" s="51">
        <f t="shared" si="0"/>
        <v>6.569835</v>
      </c>
      <c r="W104" s="51">
        <f t="shared" si="0"/>
        <v>3.9497734999999996</v>
      </c>
      <c r="X104" s="51">
        <f t="shared" si="0"/>
        <v>6.911875</v>
      </c>
      <c r="Y104" s="51">
        <f t="shared" si="0"/>
        <v>1.512855</v>
      </c>
      <c r="Z104" s="51">
        <f t="shared" si="0"/>
        <v>1.6796449999999998</v>
      </c>
      <c r="AA104" s="51">
        <f aca="true" t="shared" si="1" ref="AA104:AH104">SUMPRODUCT(AA3:AA102,$D$3:$D$102)/1000</f>
        <v>0.17054750000000002</v>
      </c>
      <c r="AB104" s="51">
        <f t="shared" si="1"/>
        <v>15.26325</v>
      </c>
      <c r="AC104" s="51">
        <f t="shared" si="1"/>
        <v>0.5367575</v>
      </c>
      <c r="AD104" s="51">
        <f t="shared" si="1"/>
        <v>110.17021749999999</v>
      </c>
      <c r="AE104" s="51">
        <f t="shared" si="1"/>
        <v>93.9516535</v>
      </c>
      <c r="AF104" s="51">
        <f t="shared" si="1"/>
        <v>0</v>
      </c>
      <c r="AG104" s="51">
        <f t="shared" si="1"/>
        <v>0.302725</v>
      </c>
      <c r="AH104" s="51">
        <f t="shared" si="1"/>
        <v>74.02925</v>
      </c>
      <c r="AI104" s="51"/>
      <c r="AJ104" s="51">
        <f aca="true" t="shared" si="2" ref="AJ104:AY104">SUMPRODUCT(AJ3:AJ102,$D$3:$D$102)/1000</f>
        <v>1.58</v>
      </c>
      <c r="AK104" s="51">
        <f t="shared" si="2"/>
        <v>12633.86</v>
      </c>
      <c r="AL104" s="51">
        <f t="shared" si="2"/>
        <v>2000</v>
      </c>
      <c r="AM104" s="51">
        <f t="shared" si="2"/>
        <v>44.0355</v>
      </c>
      <c r="AN104" s="51">
        <f t="shared" si="2"/>
        <v>2.977</v>
      </c>
      <c r="AO104" s="51">
        <f t="shared" si="2"/>
        <v>40</v>
      </c>
      <c r="AP104" s="51">
        <f t="shared" si="2"/>
        <v>0.33403</v>
      </c>
      <c r="AQ104" s="51">
        <f t="shared" si="2"/>
        <v>1306.625</v>
      </c>
      <c r="AR104" s="51">
        <f t="shared" si="2"/>
        <v>1.862</v>
      </c>
      <c r="AS104" s="51">
        <f t="shared" si="2"/>
        <v>67.15925</v>
      </c>
      <c r="AT104" s="51">
        <f t="shared" si="2"/>
        <v>16.982375</v>
      </c>
      <c r="AU104" s="51">
        <f t="shared" si="2"/>
        <v>6.816574999999999</v>
      </c>
      <c r="AV104" s="51">
        <f t="shared" si="2"/>
        <v>5.9403999999999995</v>
      </c>
      <c r="AW104" s="51">
        <f t="shared" si="2"/>
        <v>8.8065</v>
      </c>
      <c r="AX104" s="51">
        <f t="shared" si="2"/>
        <v>10</v>
      </c>
      <c r="AY104" s="51">
        <f t="shared" si="2"/>
        <v>10.375</v>
      </c>
      <c r="AZ104" s="51"/>
      <c r="BA104" s="51">
        <f aca="true" t="shared" si="3" ref="BA104:BN104">SUMPRODUCT(BA3:BA102,$D$3:$D$102)/100</f>
        <v>9.511</v>
      </c>
      <c r="BB104" s="51">
        <f t="shared" si="3"/>
        <v>6.26125</v>
      </c>
      <c r="BC104" s="51">
        <f t="shared" si="3"/>
        <v>3.6115</v>
      </c>
      <c r="BD104" s="51">
        <f t="shared" si="3"/>
        <v>7.462999999999999</v>
      </c>
      <c r="BE104" s="51">
        <f t="shared" si="3"/>
        <v>12.749499999999998</v>
      </c>
      <c r="BF104" s="51">
        <f t="shared" si="3"/>
        <v>7.058</v>
      </c>
      <c r="BG104" s="51">
        <f t="shared" si="3"/>
        <v>2.959075</v>
      </c>
      <c r="BH104" s="51">
        <f t="shared" si="3"/>
        <v>2.5639999999999996</v>
      </c>
      <c r="BI104" s="51">
        <f t="shared" si="3"/>
        <v>8.35025</v>
      </c>
      <c r="BJ104" s="51">
        <f t="shared" si="3"/>
        <v>5.866499999999999</v>
      </c>
      <c r="BK104" s="51">
        <f t="shared" si="3"/>
        <v>3.6315</v>
      </c>
      <c r="BL104" s="51">
        <f t="shared" si="3"/>
        <v>5.832999999999999</v>
      </c>
      <c r="BM104" s="51">
        <f t="shared" si="3"/>
        <v>2.081875</v>
      </c>
      <c r="BN104" s="51">
        <f t="shared" si="3"/>
        <v>8.015250000000002</v>
      </c>
      <c r="BO104" s="51"/>
      <c r="BP104" s="51">
        <f>SUMPRODUCT(BP3:BP102,$D$3:$D$102)/100</f>
        <v>24.541999999999998</v>
      </c>
      <c r="BQ104" s="51">
        <f>SUMPRODUCT(BQ3:BQ102,$D$3:$D$102)/100</f>
        <v>4.3382499999999995</v>
      </c>
      <c r="BR104" s="51">
        <f>SUMPRODUCT(BR3:BR102,$D$3:$D$102)/100</f>
        <v>20.53875</v>
      </c>
      <c r="BS104" s="51">
        <f>SUMPRODUCT(BS3:BS102,$D$3:$D$102)/100</f>
        <v>15.3035</v>
      </c>
      <c r="BT104" s="51">
        <f>SUMPRODUCT(BT3:BT102,$D$3:$D$102)/100</f>
        <v>0</v>
      </c>
      <c r="BU104" s="51"/>
      <c r="BV104" s="51">
        <f>SUMPRODUCT(BV3:BV102,$D$3:$D$102)/1000</f>
        <v>300</v>
      </c>
      <c r="BW104" s="51">
        <f>SUMPRODUCT(BW3:BW102,$D$3:$D$102)/1000</f>
        <v>10</v>
      </c>
    </row>
    <row r="105" spans="1:74" s="54" customFormat="1" ht="12.75">
      <c r="A105" s="58"/>
      <c r="B105" s="56"/>
      <c r="C105" s="57"/>
      <c r="D105" s="51"/>
      <c r="E105" s="51"/>
      <c r="F105" s="51"/>
      <c r="G105" s="51"/>
      <c r="H105" s="59"/>
      <c r="I105" s="60"/>
      <c r="J105" s="60"/>
      <c r="K105" s="60"/>
      <c r="L105" s="51"/>
      <c r="M105" s="51"/>
      <c r="N105" s="51"/>
      <c r="O105" s="51"/>
      <c r="P105" s="51"/>
      <c r="Q105" s="51"/>
      <c r="S105" s="51"/>
      <c r="T105" s="51"/>
      <c r="U105" s="51"/>
      <c r="V105" s="51"/>
      <c r="W105" s="51"/>
      <c r="X105" s="51"/>
      <c r="Y105" s="51"/>
      <c r="Z105" s="51"/>
      <c r="AA105" s="6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V105" s="62"/>
    </row>
    <row r="106" spans="1:75" s="54" customFormat="1" ht="12.75">
      <c r="A106" s="63" t="s">
        <v>196</v>
      </c>
      <c r="B106" s="56"/>
      <c r="C106" s="57"/>
      <c r="D106" s="51">
        <f>D104</f>
        <v>1000</v>
      </c>
      <c r="E106" s="51">
        <f>E104/$D$104*1000</f>
        <v>481.49675</v>
      </c>
      <c r="F106" s="51"/>
      <c r="G106" s="51">
        <f>G104/$D$104*100</f>
        <v>89.225</v>
      </c>
      <c r="H106" s="51">
        <f>H104/$D$104*1000</f>
        <v>2789.46</v>
      </c>
      <c r="I106" s="51">
        <f>I104/$D$104*1000</f>
        <v>2712.89625</v>
      </c>
      <c r="J106" s="51">
        <f>J104/$D$104*1000</f>
        <v>2988.12475</v>
      </c>
      <c r="K106" s="51">
        <f>K104/$D$104*1000</f>
        <v>1951.6495</v>
      </c>
      <c r="L106" s="51"/>
      <c r="M106" s="51">
        <f>M104/$D$104*100</f>
        <v>15.0998255425</v>
      </c>
      <c r="N106" s="51">
        <f>N104/$D$104*100</f>
        <v>4.2566</v>
      </c>
      <c r="O106" s="51">
        <f>O104/$D$104*100</f>
        <v>3.296475</v>
      </c>
      <c r="P106" s="51">
        <f>P104/$D$104*100</f>
        <v>7.781124999999999</v>
      </c>
      <c r="Q106" s="51">
        <f>Q104/$D$104*100</f>
        <v>69.31597445749999</v>
      </c>
      <c r="S106" s="51">
        <f aca="true" t="shared" si="4" ref="S106:Z106">S104/$D$104*100</f>
        <v>1.8227799999999998</v>
      </c>
      <c r="T106" s="51">
        <f t="shared" si="4"/>
        <v>0.262559</v>
      </c>
      <c r="U106" s="51">
        <f t="shared" si="4"/>
        <v>0.21876549999999997</v>
      </c>
      <c r="V106" s="51">
        <f t="shared" si="4"/>
        <v>0.6569835</v>
      </c>
      <c r="W106" s="51">
        <f t="shared" si="4"/>
        <v>0.39497735</v>
      </c>
      <c r="X106" s="51">
        <f t="shared" si="4"/>
        <v>0.6911875000000001</v>
      </c>
      <c r="Y106" s="51">
        <f t="shared" si="4"/>
        <v>0.1512855</v>
      </c>
      <c r="Z106" s="51">
        <f t="shared" si="4"/>
        <v>0.1679645</v>
      </c>
      <c r="AA106" s="51">
        <f>AA104/$D$104*1000</f>
        <v>0.17054750000000002</v>
      </c>
      <c r="AB106" s="51">
        <f aca="true" t="shared" si="5" ref="AB106:AH106">AB104/$D$104*1000</f>
        <v>15.26325</v>
      </c>
      <c r="AC106" s="51">
        <f t="shared" si="5"/>
        <v>0.5367575</v>
      </c>
      <c r="AD106" s="51">
        <f t="shared" si="5"/>
        <v>110.17021749999999</v>
      </c>
      <c r="AE106" s="51">
        <f t="shared" si="5"/>
        <v>93.9516535</v>
      </c>
      <c r="AF106" s="51">
        <f t="shared" si="5"/>
        <v>0</v>
      </c>
      <c r="AG106" s="51">
        <f t="shared" si="5"/>
        <v>0.302725</v>
      </c>
      <c r="AH106" s="51">
        <f t="shared" si="5"/>
        <v>74.02925</v>
      </c>
      <c r="AI106" s="51"/>
      <c r="AJ106" s="51">
        <f>AJ104/$D$104*1000</f>
        <v>1.58</v>
      </c>
      <c r="AK106" s="51">
        <f aca="true" t="shared" si="6" ref="AK106:AY106">AK104/$D$104*1000</f>
        <v>12633.86</v>
      </c>
      <c r="AL106" s="51">
        <f t="shared" si="6"/>
        <v>2000</v>
      </c>
      <c r="AM106" s="51">
        <f t="shared" si="6"/>
        <v>44.0355</v>
      </c>
      <c r="AN106" s="51">
        <f t="shared" si="6"/>
        <v>2.977</v>
      </c>
      <c r="AO106" s="51">
        <f t="shared" si="6"/>
        <v>40</v>
      </c>
      <c r="AP106" s="51">
        <f t="shared" si="6"/>
        <v>0.33403</v>
      </c>
      <c r="AQ106" s="51">
        <f t="shared" si="6"/>
        <v>1306.625</v>
      </c>
      <c r="AR106" s="51">
        <f t="shared" si="6"/>
        <v>1.862</v>
      </c>
      <c r="AS106" s="51">
        <f t="shared" si="6"/>
        <v>67.15925</v>
      </c>
      <c r="AT106" s="51">
        <f t="shared" si="6"/>
        <v>16.982375</v>
      </c>
      <c r="AU106" s="51">
        <f t="shared" si="6"/>
        <v>6.816574999999999</v>
      </c>
      <c r="AV106" s="51">
        <f t="shared" si="6"/>
        <v>5.9403999999999995</v>
      </c>
      <c r="AW106" s="51">
        <f t="shared" si="6"/>
        <v>8.8065</v>
      </c>
      <c r="AX106" s="51">
        <f t="shared" si="6"/>
        <v>10</v>
      </c>
      <c r="AY106" s="51">
        <f t="shared" si="6"/>
        <v>10.375</v>
      </c>
      <c r="AZ106" s="51"/>
      <c r="BA106" s="51">
        <f aca="true" t="shared" si="7" ref="BA106:BN106">BA104/$D$104*100</f>
        <v>0.9510999999999998</v>
      </c>
      <c r="BB106" s="51">
        <f t="shared" si="7"/>
        <v>0.626125</v>
      </c>
      <c r="BC106" s="51">
        <f t="shared" si="7"/>
        <v>0.36115</v>
      </c>
      <c r="BD106" s="51">
        <f t="shared" si="7"/>
        <v>0.7463</v>
      </c>
      <c r="BE106" s="51">
        <f t="shared" si="7"/>
        <v>1.2749499999999996</v>
      </c>
      <c r="BF106" s="51">
        <f t="shared" si="7"/>
        <v>0.7058</v>
      </c>
      <c r="BG106" s="51">
        <f t="shared" si="7"/>
        <v>0.2959075</v>
      </c>
      <c r="BH106" s="51">
        <f t="shared" si="7"/>
        <v>0.25639999999999996</v>
      </c>
      <c r="BI106" s="51">
        <f t="shared" si="7"/>
        <v>0.835025</v>
      </c>
      <c r="BJ106" s="51">
        <f t="shared" si="7"/>
        <v>0.5866499999999999</v>
      </c>
      <c r="BK106" s="51">
        <f t="shared" si="7"/>
        <v>0.36315</v>
      </c>
      <c r="BL106" s="51">
        <f t="shared" si="7"/>
        <v>0.5832999999999999</v>
      </c>
      <c r="BM106" s="51">
        <f t="shared" si="7"/>
        <v>0.2081875</v>
      </c>
      <c r="BN106" s="51">
        <f t="shared" si="7"/>
        <v>0.8015250000000002</v>
      </c>
      <c r="BO106" s="51"/>
      <c r="BP106" s="51">
        <f>BP104/$D$104*100</f>
        <v>2.4541999999999997</v>
      </c>
      <c r="BQ106" s="51">
        <f>BQ104/$D$104*100</f>
        <v>0.4338249999999999</v>
      </c>
      <c r="BR106" s="51">
        <f>BR104/$D$104*100</f>
        <v>2.053875</v>
      </c>
      <c r="BS106" s="51">
        <f>BS104/$D$104*100</f>
        <v>1.5303499999999999</v>
      </c>
      <c r="BT106" s="51">
        <f>BT104/$D$104*100</f>
        <v>0</v>
      </c>
      <c r="BV106" s="51">
        <f>BV104/$D$104*1000</f>
        <v>300</v>
      </c>
      <c r="BW106" s="51">
        <f>BW104/$D$104*1000</f>
        <v>10</v>
      </c>
    </row>
    <row r="110" spans="4:74" ht="12.75">
      <c r="D110" s="54"/>
      <c r="E110" s="5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V110" s="13"/>
    </row>
  </sheetData>
  <sheetProtection sheet="1" objects="1" scenarios="1" selectLockedCells="1"/>
  <printOptions gridLines="1" horizontalCentered="1" verticalCentered="1"/>
  <pageMargins left="0.2" right="0.2" top="0.26" bottom="0.25" header="0.24" footer="0.25"/>
  <pageSetup fitToWidth="3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Mohamed F. Sadek</dc:creator>
  <cp:keywords/>
  <dc:description/>
  <cp:lastModifiedBy>JICA</cp:lastModifiedBy>
  <cp:lastPrinted>2008-04-06T14:28:11Z</cp:lastPrinted>
  <dcterms:created xsi:type="dcterms:W3CDTF">2008-04-06T11:47:10Z</dcterms:created>
  <dcterms:modified xsi:type="dcterms:W3CDTF">2014-05-19T11:38:56Z</dcterms:modified>
  <cp:category/>
  <cp:version/>
  <cp:contentType/>
  <cp:contentStatus/>
</cp:coreProperties>
</file>